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20" windowHeight="9840" activeTab="0"/>
  </bookViews>
  <sheets>
    <sheet name="附表1国有建设用地供应计划表" sheetId="1" r:id="rId1"/>
    <sheet name="附表2住房用地供应计划表" sheetId="2" r:id="rId2"/>
    <sheet name="附表3保障性安居工程用地供应宗地表" sheetId="3" r:id="rId3"/>
    <sheet name="附表4国有建设用地计划供应宗地表" sheetId="4" r:id="rId4"/>
  </sheets>
  <externalReferences>
    <externalReference r:id="rId7"/>
  </externalReferences>
  <definedNames>
    <definedName name="_xlnm.Print_Titles" localSheetId="3">'附表4国有建设用地计划供应宗地表'!$3:$4</definedName>
  </definedNames>
  <calcPr fullCalcOnLoad="1" fullPrecision="0"/>
</workbook>
</file>

<file path=xl/sharedStrings.xml><?xml version="1.0" encoding="utf-8"?>
<sst xmlns="http://schemas.openxmlformats.org/spreadsheetml/2006/main" count="2778" uniqueCount="617">
  <si>
    <t>附表1：</t>
  </si>
  <si>
    <r>
      <t xml:space="preserve"> 温州市区 </t>
    </r>
    <r>
      <rPr>
        <b/>
        <sz val="22"/>
        <rFont val="宋体"/>
        <family val="0"/>
      </rPr>
      <t>2021年度国有建设用地供应计划表</t>
    </r>
  </si>
  <si>
    <t>单位：公顷</t>
  </si>
  <si>
    <t>县（市、区）</t>
  </si>
  <si>
    <t>合计</t>
  </si>
  <si>
    <t>商服用地</t>
  </si>
  <si>
    <t>工矿仓储用地</t>
  </si>
  <si>
    <t>住宅用地</t>
  </si>
  <si>
    <t>公共管理与服务用地</t>
  </si>
  <si>
    <t>交通运输用地</t>
  </si>
  <si>
    <t>水域及水利设施用地</t>
  </si>
  <si>
    <t>特殊用地</t>
  </si>
  <si>
    <t>保障性安居工程用地</t>
  </si>
  <si>
    <t>商品住房用地</t>
  </si>
  <si>
    <t>保障房用地</t>
  </si>
  <si>
    <t>各类棚户区改造用地</t>
  </si>
  <si>
    <t>公共租赁房</t>
  </si>
  <si>
    <t>限价商品房</t>
  </si>
  <si>
    <t>中小套商品住房</t>
  </si>
  <si>
    <t>廉租房</t>
  </si>
  <si>
    <t>经济适用房</t>
  </si>
  <si>
    <t>划拨</t>
  </si>
  <si>
    <t>出让</t>
  </si>
  <si>
    <t>鹿城区</t>
  </si>
  <si>
    <t>瓯海区</t>
  </si>
  <si>
    <t>龙湾区</t>
  </si>
  <si>
    <t>洞头区</t>
  </si>
  <si>
    <t>生态园</t>
  </si>
  <si>
    <t>浙南产业集聚区</t>
  </si>
  <si>
    <t>瓯江口产业集聚区</t>
  </si>
  <si>
    <t>市区合计</t>
  </si>
  <si>
    <t>注：</t>
  </si>
  <si>
    <t>数据逻辑关系 1=2+3+4+5+6+10+11+12+13+15+16+17+18。</t>
  </si>
  <si>
    <t>附表2：</t>
  </si>
  <si>
    <r>
      <rPr>
        <b/>
        <u val="single"/>
        <sz val="22"/>
        <rFont val="宋体"/>
        <family val="0"/>
      </rPr>
      <t xml:space="preserve"> 温州市区 </t>
    </r>
    <r>
      <rPr>
        <b/>
        <sz val="22"/>
        <rFont val="宋体"/>
        <family val="0"/>
      </rPr>
      <t>2021年度住房用地供应计划表</t>
    </r>
  </si>
  <si>
    <t>保障性安居工程和中小套型商品房用地占比(%)</t>
  </si>
  <si>
    <t>全市合计</t>
  </si>
  <si>
    <t>数据逻辑关系 （1）1=2+3+4+8+9+10+11；（2）13=（2+3+5+6+7+8+9+10+12）/1。</t>
  </si>
  <si>
    <t>附表3：</t>
  </si>
  <si>
    <r>
      <rPr>
        <b/>
        <u val="single"/>
        <sz val="22"/>
        <rFont val="宋体"/>
        <family val="0"/>
      </rPr>
      <t xml:space="preserve"> 温州市区 </t>
    </r>
    <r>
      <rPr>
        <b/>
        <sz val="22"/>
        <rFont val="宋体"/>
        <family val="0"/>
      </rPr>
      <t>2021年度保障性安居工程用地供应宗地表</t>
    </r>
  </si>
  <si>
    <t>目标任务（套数）</t>
  </si>
  <si>
    <t>所需用地面积</t>
  </si>
  <si>
    <t>宗地序号</t>
  </si>
  <si>
    <t>宗地名称</t>
  </si>
  <si>
    <t>宗地位置</t>
  </si>
  <si>
    <t>宗地面积</t>
  </si>
  <si>
    <t>住房类型</t>
  </si>
  <si>
    <t>供地方式</t>
  </si>
  <si>
    <t>备注</t>
  </si>
  <si>
    <t>2020年办理供地手续用地面积</t>
  </si>
  <si>
    <t>历年已供用地面积</t>
  </si>
  <si>
    <t>其他落实用地面积</t>
  </si>
  <si>
    <t>其中：2020年新增建设用地</t>
  </si>
  <si>
    <t>/</t>
  </si>
  <si>
    <t>1.“目标任务”是指2020年省政府根据中央下达保障性安居工程目标任务分解到各地的任务数，不包括当地额外增加的建设套数。</t>
  </si>
  <si>
    <t>2.数据逻辑关系  （1）“所需用地面积”=“宗地面积”合计值；（2）1=2+4+5。</t>
  </si>
  <si>
    <t>3.“住房类型”是指保障性安居工程5类住房，即廉租住房、经济适用住房、公共租赁住房、限价商品房和各类棚户区改造住房。</t>
  </si>
  <si>
    <t>4.“供地方式”是指划拨和出让。</t>
  </si>
  <si>
    <t>附表4：</t>
  </si>
  <si>
    <r>
      <t xml:space="preserve"> 温州市区 </t>
    </r>
    <r>
      <rPr>
        <b/>
        <sz val="22"/>
        <rFont val="宋体"/>
        <family val="0"/>
      </rPr>
      <t>2021年度国有建设用地计划供应宗地表</t>
    </r>
  </si>
  <si>
    <t>橙色为市出让办清单项目</t>
  </si>
  <si>
    <t>宗地面积（亩）</t>
  </si>
  <si>
    <t>宗地面积（公顷）</t>
  </si>
  <si>
    <t>土地用途</t>
  </si>
  <si>
    <t>是否经农转用</t>
  </si>
  <si>
    <t>拟供地时间</t>
  </si>
  <si>
    <t>黄色为区里的项目（市出让办无）</t>
  </si>
  <si>
    <t>南门单元E-30b地块</t>
  </si>
  <si>
    <t>大南街道</t>
  </si>
  <si>
    <t>挂牌出让</t>
  </si>
  <si>
    <t>是</t>
  </si>
  <si>
    <t>第一季度</t>
  </si>
  <si>
    <t>黄龙商贸城C-26地块</t>
  </si>
  <si>
    <t>广化街道</t>
  </si>
  <si>
    <t>第二季度</t>
  </si>
  <si>
    <t>江滨单元D-37地块</t>
  </si>
  <si>
    <t>五马街道</t>
  </si>
  <si>
    <t>否</t>
  </si>
  <si>
    <t>第三季度</t>
  </si>
  <si>
    <t>江滨单元D-16a地块</t>
  </si>
  <si>
    <t>第四季度</t>
  </si>
  <si>
    <t>七都03-C-06地块</t>
  </si>
  <si>
    <t>七都街道</t>
  </si>
  <si>
    <t>七都04-A-20地块（原七都单元04-A-17）</t>
  </si>
  <si>
    <t>七都单元04-A-13地块(原七都单元04-A-12地块)</t>
  </si>
  <si>
    <t>七都04-C-09地块（原七都单元04-C-27地块）</t>
  </si>
  <si>
    <t>七都04-C-13地块（原七都单元04-C-24地块）</t>
  </si>
  <si>
    <t>杨府山南单元A-07地块</t>
  </si>
  <si>
    <t>滨江街道</t>
  </si>
  <si>
    <t>杨府山南单元A-16a地块</t>
  </si>
  <si>
    <t>瓯浦垟街坊A-30地块</t>
  </si>
  <si>
    <t>双屿街道</t>
  </si>
  <si>
    <t>前后京单元B-9-2地块</t>
  </si>
  <si>
    <t>仰义街道</t>
  </si>
  <si>
    <t>前后京单元B-3地块</t>
  </si>
  <si>
    <t>中央涂单元C-13地块</t>
  </si>
  <si>
    <t>中央涂单元E-01地块</t>
  </si>
  <si>
    <t>双岙单元D-12地块</t>
  </si>
  <si>
    <t>双岙单元D-14a地块</t>
  </si>
  <si>
    <t>垟田C-02-C地块</t>
  </si>
  <si>
    <t>城市中心区F-14地块</t>
  </si>
  <si>
    <t>南汇街道</t>
  </si>
  <si>
    <t>葡萄棚A-14b地块</t>
  </si>
  <si>
    <t>南郊街道</t>
  </si>
  <si>
    <t>七都单元04-C-06地块</t>
  </si>
  <si>
    <t>前京单元C-1地块</t>
  </si>
  <si>
    <t>澄沙桥YS-CS02-27地块</t>
  </si>
  <si>
    <t>藤泽片藤桥单元01-03地块</t>
  </si>
  <si>
    <t>藤桥镇</t>
  </si>
  <si>
    <t>轻工园区一期A-117地块</t>
  </si>
  <si>
    <t>九山单元C-15b地块</t>
  </si>
  <si>
    <t>松台街道</t>
  </si>
  <si>
    <t>滨江商务区B-06/13、D-12/13/15地块</t>
  </si>
  <si>
    <t>CBD塗村三产用地</t>
  </si>
  <si>
    <t>会展二期南侧地块</t>
  </si>
  <si>
    <t>CBD片区C-02-02地块</t>
  </si>
  <si>
    <t>CBD片区C-02-03地块</t>
  </si>
  <si>
    <t>CBD片区C-02-04地块</t>
  </si>
  <si>
    <t>中央绿轴区域C-09地块（中职）</t>
  </si>
  <si>
    <t>洪殿片区D-30地块</t>
  </si>
  <si>
    <t>洪殿片区B-31地块</t>
  </si>
  <si>
    <t>温州市核心片区商务中心单元A-04地块</t>
  </si>
  <si>
    <t>双屿街道绿化四期工程</t>
  </si>
  <si>
    <t>双岙A-06地块</t>
  </si>
  <si>
    <t>双岙A-50地块（部分）</t>
  </si>
  <si>
    <t>木西岙路地块</t>
  </si>
  <si>
    <t>连墩路地块</t>
  </si>
  <si>
    <t>官岭南路一期</t>
  </si>
  <si>
    <t>鹿城区双桥村（上桥自然村）保障性安居工程配套市政道路上桥路（二期）工程</t>
  </si>
  <si>
    <t>鹿城区双桥村（上桥自然村）保障性安居工程双星路（断头路）市政工程</t>
  </si>
  <si>
    <t>商贸城东路(商贸城环路-鹿城路)、商贸城北路(商贸城环路-广化桥路)市政道路工程</t>
  </si>
  <si>
    <t>温州市广化街道E-08、22沿河绿地景观工程</t>
  </si>
  <si>
    <t>集新未来社区三期C-28地块绿化工程</t>
  </si>
  <si>
    <t>鹿城区双桥村（下桥自然村）保障性安居工程配套市政道路双桥路、上桥路（一期）工程</t>
  </si>
  <si>
    <t>边角地</t>
  </si>
  <si>
    <t>春晖路</t>
  </si>
  <si>
    <t>A-37a-5幼儿园</t>
  </si>
  <si>
    <t>前网D-28-2地块</t>
  </si>
  <si>
    <t>横渎河西绿化工程</t>
  </si>
  <si>
    <t>中央绿轴G-20b、G-21b地块</t>
  </si>
  <si>
    <t>中央绿轴月落垟路（府东路—汤家桥路段）道路工程</t>
  </si>
  <si>
    <t>中央绿轴府东路（温州大道—东垟路）道路工程</t>
  </si>
  <si>
    <t>规划五路（府东路—规划六路）</t>
  </si>
  <si>
    <t>葡萄棚单元控规B-10b、B-11b地块沿河绿化带建设项目</t>
  </si>
  <si>
    <t>里垟新路、里垟南路建设工程</t>
  </si>
  <si>
    <t>方正路（东屿中路—东龙路）</t>
  </si>
  <si>
    <t>温州市汇昌河葡萄居住区6-3地块建设工程二期</t>
  </si>
  <si>
    <t>划拔</t>
  </si>
  <si>
    <t xml:space="preserve">1、部分地块相关规费未缴，批复未出；
2、、周边配套道路未征；
3、水域占用手续无法办理；
</t>
  </si>
  <si>
    <t>集聚联排房</t>
  </si>
  <si>
    <t>还有一户土地证未注销，正在加紧督促。6亩正在征地实施中，批复未出。</t>
  </si>
  <si>
    <t>戍浦江河道</t>
  </si>
  <si>
    <t>垟心河绿化</t>
  </si>
  <si>
    <t>需要区政府重新明确受让企业</t>
  </si>
  <si>
    <t>物流小微园地块边绿化</t>
  </si>
  <si>
    <t>准备办理供地手续（企业安置地块）</t>
  </si>
  <si>
    <t>中央大道</t>
  </si>
  <si>
    <t>村方台账未落实，现场临时用地104国道未清理（12月）。</t>
  </si>
  <si>
    <t>上戍中学边绿化</t>
  </si>
  <si>
    <t>1、部分地块相关规费未缴，批复未出。2、厂房正在腾空中。3、周边配套道路未征。
3、污水处理历史遗留问题需区政府明确；
4、滩涂权属历史遗留问题需区政府明确</t>
  </si>
  <si>
    <t>鹿城区七都街道“院士岛”配套设施建设一期工程老涂村特殊建设建筑安置房项目</t>
  </si>
  <si>
    <t>鹿城区七都美丽城镇建设工程（03-B-30地块公园绿地）</t>
  </si>
  <si>
    <t>智源街（七都大道-环岛路）</t>
  </si>
  <si>
    <t>七彩路（飞虹街-智源街）</t>
  </si>
  <si>
    <t>板桥
二路（飞虹街-高品街）</t>
  </si>
  <si>
    <t>03-B-19(康养代建绿地）</t>
  </si>
  <si>
    <t xml:space="preserve">华润代建公园绿地03-C-12、03-C-15、 03-B-24、03-B-26 </t>
  </si>
  <si>
    <t>老涂二路（通都西路-智源街）</t>
  </si>
  <si>
    <t>老涂三路(沙洲路-老涂一路）</t>
  </si>
  <si>
    <t>04-A-15（万国花园边安置房）</t>
  </si>
  <si>
    <t>滨江商务区地下西环车行通道工程  </t>
  </si>
  <si>
    <t>杨府山CBD片区13-04地块幼儿园工程  </t>
  </si>
  <si>
    <t>滨江商务区CBD14-07地块街头绿地工程  </t>
  </si>
  <si>
    <t>桃花岛片区经一路市政道路及T02-01地块街头绿地工程  </t>
  </si>
  <si>
    <t>滨江商务区十号路地下东环联通道（12-05地块）工程  </t>
  </si>
  <si>
    <t>滨江商务区五号路地下东环联通道（13-08、13-09）工程  </t>
  </si>
  <si>
    <t>滨江商务区CBD片区01-03地块小学工程  </t>
  </si>
  <si>
    <t>CBD五号路二期（商务一路-商务二路）</t>
  </si>
  <si>
    <t>桃花岛体育休闲公园T02-09地块</t>
  </si>
  <si>
    <t>杨府山北片03-02-16垃圾转运站及环卫工人宿舍工程</t>
  </si>
  <si>
    <t>杨府山北片河道绿化工程西段</t>
  </si>
  <si>
    <t>温州市鹿城区三十六村河（黎明东路至洪新路段左岸）河道驳坎及绿化工程（暨核心片区洪殿单元D-27地块）</t>
  </si>
  <si>
    <t>杨府山北片钱库宫迁建工程</t>
  </si>
  <si>
    <t>滨江商务区杨府山北片03-02-15建设工程（7号公配）</t>
  </si>
  <si>
    <t>温州市核心片区洪殿片区03-03-07地块未建部分工程（上江道观）</t>
  </si>
  <si>
    <t>上陡门路（黎明东路-江滨路）工程</t>
  </si>
  <si>
    <t>黎明东路（惠民路-府东路段）改造拓宽工程</t>
  </si>
  <si>
    <t>温州市杨府山西路（江滨路-悦江路）工程</t>
  </si>
  <si>
    <t>核心片区洪殿单元高田路北段（洪福路—江滨中路）建设工程</t>
  </si>
  <si>
    <t>核心片区洪殿单元航标路北段（洪福路—江滨中路）建设工程</t>
  </si>
  <si>
    <t>上涂路南段（悦江路-江滨路段）建设工程</t>
  </si>
  <si>
    <t>核心片区洪殿单元凯旋路东段（车站大道-高田路）建设工程</t>
  </si>
  <si>
    <t>核心片区洪殿单元车站大道（凯旋路）江滨路）建设工程</t>
  </si>
  <si>
    <t>P01-08地块</t>
  </si>
  <si>
    <t>园区E-18-1地块</t>
  </si>
  <si>
    <t>下岸A-01-2地块</t>
  </si>
  <si>
    <t>园区A-28地块</t>
  </si>
  <si>
    <t>园区E-18-2地块</t>
  </si>
  <si>
    <t>园区E-24地块</t>
  </si>
  <si>
    <t>鞋都四期周岙底地块</t>
  </si>
  <si>
    <t>鹿城轻工产业园区一期C-72地块</t>
  </si>
  <si>
    <t>牛山东单元HX-14-A06地块</t>
  </si>
  <si>
    <t>双屿C-02地块</t>
  </si>
  <si>
    <t>双屿A46地块</t>
  </si>
  <si>
    <t>双屿A58地块</t>
  </si>
  <si>
    <t>牛岭C-24地块</t>
  </si>
  <si>
    <t>小计</t>
  </si>
  <si>
    <t>货站单元A-13地块</t>
  </si>
  <si>
    <t>潘桥街道宁波路东侧</t>
  </si>
  <si>
    <t>瓯海中心南单元F-01b地块</t>
  </si>
  <si>
    <t>娄桥街道娄桥村</t>
  </si>
  <si>
    <t>会昌河单元B-20地块</t>
  </si>
  <si>
    <t>新桥街道三浃村、西湖村</t>
  </si>
  <si>
    <t>瓯海中心区站前单元C-17地块</t>
  </si>
  <si>
    <t>瓯海中心单元北片28-C-08地块</t>
  </si>
  <si>
    <t>新桥山前村、新桥村</t>
  </si>
  <si>
    <t>梧田东单元A-10地块</t>
  </si>
  <si>
    <t>梧田街道辽东村</t>
  </si>
  <si>
    <t>生命健康小镇上蔡单元E-03地块</t>
  </si>
  <si>
    <t>南白象街道鹅湖村</t>
  </si>
  <si>
    <t>会昌河单元D-21地块(西山面砖厂）</t>
  </si>
  <si>
    <t>景山街道净水村</t>
  </si>
  <si>
    <t>中央绿轴G-42a地块</t>
  </si>
  <si>
    <t>中央绿轴</t>
  </si>
  <si>
    <t>瓯海中心南单元F-01a地块</t>
  </si>
  <si>
    <t>娄桥街道奥体中心东侧</t>
  </si>
  <si>
    <t>梧田东单元A-12地块</t>
  </si>
  <si>
    <t>茶山单元D-01地块（睦州洋城中村改造工程）</t>
  </si>
  <si>
    <t>茶山街道睦州洋村</t>
  </si>
  <si>
    <t>D42地块</t>
  </si>
  <si>
    <t>净水村</t>
  </si>
  <si>
    <t>中心南单元B-38地块</t>
  </si>
  <si>
    <t>德信时代广场南首</t>
  </si>
  <si>
    <t>协议出让</t>
  </si>
  <si>
    <t>中心南单元D-19地块</t>
  </si>
  <si>
    <t>东风村三产安置（东顺家园）西首</t>
  </si>
  <si>
    <t>中心区横屿单元C-11地块</t>
  </si>
  <si>
    <t>社叶安置房对面</t>
  </si>
  <si>
    <t>温州市瓯海区瞿溪街道第一小学扩建工程</t>
  </si>
  <si>
    <t>信达街</t>
  </si>
  <si>
    <t>浙江省亚热带作物研究所雄溪科研创新基地科研配套用地</t>
  </si>
  <si>
    <t>雄溪村</t>
  </si>
  <si>
    <t>瞿溪会市变用地</t>
  </si>
  <si>
    <t>红桥路</t>
  </si>
  <si>
    <t>塘河休闲公园改造提升工程</t>
  </si>
  <si>
    <t>梧田街道</t>
  </si>
  <si>
    <t>温瑞塘河（瓯海大道-南白象段）沿河景观工程</t>
  </si>
  <si>
    <t>南白象街道</t>
  </si>
  <si>
    <t>梧三路南段（荷塘桥-霞坊路）市政道路工程</t>
  </si>
  <si>
    <t>建筑物检测质量、建筑面积测绘和建筑残值价格评</t>
  </si>
  <si>
    <t>莘一路东段二期</t>
  </si>
  <si>
    <t>仙南村</t>
  </si>
  <si>
    <t>建筑质量不合格需整改</t>
  </si>
  <si>
    <t>三产安置用地</t>
  </si>
  <si>
    <t>仙北村</t>
  </si>
  <si>
    <t>3月底前完成村二产用地收回</t>
  </si>
  <si>
    <t>940地块</t>
  </si>
  <si>
    <t>汇鑫家园南侧、高翔路西侧</t>
  </si>
  <si>
    <t>5月底前拨付征地规费约2495万元，6月底前完成已组件上报的32.8亩农用地的征地批复办理。</t>
  </si>
  <si>
    <t>泽雅镇文化大楼建设</t>
  </si>
  <si>
    <t>泽雅镇天长村</t>
  </si>
  <si>
    <t>4月底前完成土地收回</t>
  </si>
  <si>
    <t>郭溪街道郭溪村等九个村三产安置房（F6-1-B）地块项目</t>
  </si>
  <si>
    <t>郭溪街道郭溪村</t>
  </si>
  <si>
    <t>5月底前拨付征地规费约4830万元，6月底前完成已组件上报的64亩农用地的征地批复办理</t>
  </si>
  <si>
    <t>瓯海区郭溪街道郭溪村城中村改造安置房工程（F6-1地块)</t>
  </si>
  <si>
    <t>瓯海二高迁扩建</t>
  </si>
  <si>
    <t>郭溪街道塘下村</t>
  </si>
  <si>
    <t>7月底前完成场地污染调查及治理，8月底前完成地块内建筑物（10家企业）拆除，8月底前完成控规调整，9月底前完成权证注销</t>
  </si>
  <si>
    <t>瓯海职业中专学校</t>
  </si>
  <si>
    <t>郭溪街道前垟村</t>
  </si>
  <si>
    <t>瓯海区郭溪街道社区卫生服务中心扩建工程</t>
  </si>
  <si>
    <t>郭溪街道郭西村居民中心综合楼工程</t>
  </si>
  <si>
    <t>郭溪街道郭西村</t>
  </si>
  <si>
    <t>温州市仙丽片区泊岙单元大学路延伸段道路建设工程</t>
  </si>
  <si>
    <t>丽岙街道</t>
  </si>
  <si>
    <t>丽岙街道三号路（花城入口道路）工程</t>
  </si>
  <si>
    <t>丽岙街道姜宅村、曹建村</t>
  </si>
  <si>
    <t>瓯海大道西延三期工程(瞿溪环岛至泽雅大道)</t>
  </si>
  <si>
    <t>泽雅镇周岙村</t>
  </si>
  <si>
    <t>温州市瓯海区环山路（贾宅~学府北路）道路工程</t>
  </si>
  <si>
    <t>茶山街道舜岙村</t>
  </si>
  <si>
    <t>站前单元南汇路（宁波路-规划一路）工程</t>
  </si>
  <si>
    <t>潘桥单元C12、C14安置房项目</t>
  </si>
  <si>
    <t>潘桥街道社区卫生服务中心工程</t>
  </si>
  <si>
    <t>潘桥单元C-10地块</t>
  </si>
  <si>
    <t>蕉下工业园支路网（横南路衔接段）</t>
  </si>
  <si>
    <t>货站单元</t>
  </si>
  <si>
    <t>站西消防站（潘桥单元D-04地块）</t>
  </si>
  <si>
    <t>潘桥单元D-04地块</t>
  </si>
  <si>
    <t>潘桥单元蛟巨路（瓯海大道-奔驰路）</t>
  </si>
  <si>
    <t>潘桥单元</t>
  </si>
  <si>
    <t>茶山单元D34地块</t>
  </si>
  <si>
    <t>霞岙村（极地海洋世界对面）</t>
  </si>
  <si>
    <t>区职业中专集团学校迁扩建工程一次供地</t>
  </si>
  <si>
    <t>郭溪街道前垟村、河头村</t>
  </si>
  <si>
    <t>区职业中专集团学校迁扩建工程二次供地</t>
  </si>
  <si>
    <t>梧田街道朝霞商务区F-11地块幼儿园工程</t>
  </si>
  <si>
    <t>梧田街道大堡底村</t>
  </si>
  <si>
    <t>瓯海区景山街道学前路及水厂路市政道路工程</t>
  </si>
  <si>
    <t>景山街道将军村</t>
  </si>
  <si>
    <t>瞿溪第一小学（瞿溪小学教育集团信达校区）扩建工程</t>
  </si>
  <si>
    <t>瞿溪街道河头村、埭头村</t>
  </si>
  <si>
    <t>景新片区支路网工程</t>
  </si>
  <si>
    <t>景山街道净水村、新桥街道山前村</t>
  </si>
  <si>
    <t>郭溪塘下任桥片J-02地块</t>
  </si>
  <si>
    <t>西排东面，宁波路西面，温瞿公路北面</t>
  </si>
  <si>
    <t>上屿小微园</t>
  </si>
  <si>
    <t>郭溪街道</t>
  </si>
  <si>
    <t>仙岩镇区工业基地A1-2c、A2-2地块（时尚小镇西首）</t>
  </si>
  <si>
    <t>仙岩街道</t>
  </si>
  <si>
    <t>温州市铁路新客站站前区C-04-2地块</t>
  </si>
  <si>
    <t>潘桥街道</t>
  </si>
  <si>
    <t>温州市铁路新客站站前区H-42-a地块</t>
  </si>
  <si>
    <t>温州市铁路新客站站前区H-42-b地块</t>
  </si>
  <si>
    <t>温州市铁路新客站站前区H-42-c地块</t>
  </si>
  <si>
    <t>温州市铁路新客站站前区H-42-e地块</t>
  </si>
  <si>
    <t>郭溪Q14地块</t>
  </si>
  <si>
    <t>瞿溪街道原三产安置地块</t>
  </si>
  <si>
    <t>永兴片YB-bn06-002/005/009/015/016地块</t>
  </si>
  <si>
    <t>永兴街道</t>
  </si>
  <si>
    <t>开发区西单元B-20地块</t>
  </si>
  <si>
    <t>蒲州街道</t>
  </si>
  <si>
    <t>高新区HX-22-B04、B08地块</t>
  </si>
  <si>
    <t>状元北单元B-17a地块</t>
  </si>
  <si>
    <t>状元街道</t>
  </si>
  <si>
    <t>瑶溪南单元C-15/18/19/20/21/24/27地块</t>
  </si>
  <si>
    <t>瑶溪街道</t>
  </si>
  <si>
    <t>瑶溪北单元11-E-38地块</t>
  </si>
  <si>
    <t>永中街道龙北社区</t>
  </si>
  <si>
    <t>龙水单元YB-04-I-14地块</t>
  </si>
  <si>
    <t>瑶溪北单元11-A-26地块</t>
  </si>
  <si>
    <t>站南路与站东一路交汇处</t>
  </si>
  <si>
    <t>瑶溪南片居住区12-E-08地块</t>
  </si>
  <si>
    <t>瑶溪南单元E-17地块</t>
  </si>
  <si>
    <t>瑶溪南单元F-13地块</t>
  </si>
  <si>
    <t>沙城西单元A-38地块</t>
  </si>
  <si>
    <t>龙湾区永兴街道社区卫生服务中心</t>
  </si>
  <si>
    <t>温州空港新区通用航空产业园经五路(空港大道～环城河)市政道路工程项目</t>
  </si>
  <si>
    <t>滨海新区龙湾工业园b-01-a地块</t>
  </si>
  <si>
    <t>滨海工业园</t>
  </si>
  <si>
    <t>滨海新区龙湾工业园B-06-02-a地块</t>
  </si>
  <si>
    <t>滨海新区龙湾工业园E-02-01-b地块</t>
  </si>
  <si>
    <t>小微园</t>
  </si>
  <si>
    <t>温州民营科技产业基地A-08c-1块项目</t>
  </si>
  <si>
    <t>永兴南园</t>
  </si>
  <si>
    <t>温州民营科技产业基地B-16b-01地块</t>
  </si>
  <si>
    <t>天城围垦</t>
  </si>
  <si>
    <t>温州民营科技产业基地b-03b-a地块</t>
  </si>
  <si>
    <t>温州民营科技产业基地A-14d-1地块</t>
  </si>
  <si>
    <t>温州民营科技产业基地B-05a块项目</t>
  </si>
  <si>
    <t>温州民营科技产业基地A-13d块项目</t>
  </si>
  <si>
    <t>通用航空产业园A-06地块</t>
  </si>
  <si>
    <t>通用航空</t>
  </si>
  <si>
    <t>状蒲片区ZP-04-B12、ZP-04-B17地块</t>
  </si>
  <si>
    <t>蒲州街道（北至高二路，东至新一路，西至新二路，南至高一路）</t>
  </si>
  <si>
    <t>状元北单元A-15地块</t>
  </si>
  <si>
    <t>状元街道横街村</t>
  </si>
  <si>
    <t>状元北单元横街村道路网一期工程</t>
  </si>
  <si>
    <t>宏基路、兰江路、横街路西段、正龙路</t>
  </si>
  <si>
    <t>瓯江路东延（耐宝路—骄泰路）及骄泰路（瓯江路—机场大道）市政道路工程</t>
  </si>
  <si>
    <t>瓯江路（耐宝路—骄泰路），骄泰路（瓯江路—机场大道）</t>
  </si>
  <si>
    <t>温州市龙湾富春未来社区（开发区西单元C-13地块）小学建设工程</t>
  </si>
  <si>
    <t>龙湾城市中心区城中村改造工程（永中单元G-01地块）四期</t>
  </si>
  <si>
    <t>永中街道普门村</t>
  </si>
  <si>
    <t>龙湾城市中心区城中村改造工程（永中单元G-09地块）三期</t>
  </si>
  <si>
    <t>龙湾城市中心区城中村改造工程（永中单元A-34地块）三期</t>
  </si>
  <si>
    <t>永中街道寺西村</t>
  </si>
  <si>
    <t>龙湾城市中心区城中村改造工程（永中单元D-06地块）三期</t>
  </si>
  <si>
    <t>永中街道镇南、镇北村</t>
  </si>
  <si>
    <t>龙湾城市中心区城中村改造工程（永中单元D-08地块）二期</t>
  </si>
  <si>
    <t>龙湾城市中心区城中村改造工程（瑶溪南单元12-I-11、12-I-12、12-I-15地块）四期</t>
  </si>
  <si>
    <t>永中街道双何村、东林村</t>
  </si>
  <si>
    <t>龙湾城市中心区城中村改造工程（永中单元D-17地块）二期</t>
  </si>
  <si>
    <t>龙湾城市中心区城中村改造工程（永中单元A-09地块）</t>
  </si>
  <si>
    <t>永中街道上京村、棋盘村</t>
  </si>
  <si>
    <t>龙湾城市中心区城中村改造工程（永中单元B-15地块）三期</t>
  </si>
  <si>
    <t>龙湾城市中心区城中村改造工程（永中单元A-19地块）三期</t>
  </si>
  <si>
    <t>龙湾城市中心区城中村改造工程（永中单元D-18地块）</t>
  </si>
  <si>
    <t>永中街道沧河村</t>
  </si>
  <si>
    <t>龙湾区第一人民医院（区公共卫生医疗中心）二期</t>
  </si>
  <si>
    <t>永中街道建新村</t>
  </si>
  <si>
    <t>龙湾区永宁东路（龙海路—罗东路）市政道路工程（三期）</t>
  </si>
  <si>
    <t>永中街道</t>
  </si>
  <si>
    <t>龙湾区普西路（永安路—永宁东路、永中西路—城北路）市政道路工程</t>
  </si>
  <si>
    <t>龙湾区普中路（建中路—永强塘河）市政道路工程（二期）</t>
  </si>
  <si>
    <t>在拟申报的未来社区范围，拟控规修编改用地功能；征地批文未下达、征地批复未发之前无法开展政策处理；新型产业用地招商难。</t>
  </si>
  <si>
    <t>龙湾区上璜路（永安路—永定路）市政道路工程（二期）</t>
  </si>
  <si>
    <t>龙湾区罗山六路（水心河-瑶南二路）市政道路工程二期</t>
  </si>
  <si>
    <t>征地批文未下达、征地批复未发之前无法开展政策处理；新型产业用地招商难。</t>
  </si>
  <si>
    <t>龙湾区度山岙市政道路工程（一期）</t>
  </si>
  <si>
    <t>度山村、刘宅村</t>
  </si>
  <si>
    <t>征地批文未下达、征地批复未发之前之前无法开展政策处理；新型产业用地招商难。</t>
  </si>
  <si>
    <t>龙湾区瑶南一路（曹龙大道-龙水路）道路工程</t>
  </si>
  <si>
    <t>永中街道、瑶溪街道</t>
  </si>
  <si>
    <t>面积为26.2亩，其中横街企业安置（15.6102）已在办理手续，预计7月供地；永上钢管安置（10.6103）因破产，暂无启动计划</t>
  </si>
  <si>
    <t>龙湾城市中心区瑶溪生活区ABC地块区间道路工程（C区间）</t>
  </si>
  <si>
    <t>永中街道青山村</t>
  </si>
  <si>
    <t>控规修编已于2019年10月（度山二产约37亩）批准，下步将根据控规确定规划红线，计划6月供地，剩余土地无安置计划</t>
  </si>
  <si>
    <t>永强北片奥林匹克单元B01地块周边教育路（城北路~永青路）、永青路（环山东路~龙海路）市政工程（二期）</t>
  </si>
  <si>
    <t>征地指标费未缴，政策处理未到位村（村综合大楼未安置，村里不同意企业安置在这里）（3家刘宅安置企业）</t>
  </si>
  <si>
    <t>温州市龙湾区瑶南二路市政道路工程（三期）</t>
  </si>
  <si>
    <t>无安置计划</t>
  </si>
  <si>
    <t>龙湾城市中心区城北路（环山东路~建中街）市政建设工程二期</t>
  </si>
  <si>
    <t>永中街道朱垟村、丰台村、新城村</t>
  </si>
  <si>
    <t>新城村二产（新城村无资金，暂无启动计划）、4家安置企业（企业对安置地块的价格有争议）</t>
  </si>
  <si>
    <t>龙湾新区道路网一期工程围垦路项目（三期）</t>
  </si>
  <si>
    <t>评估价格已经确定，拆迁企业对价格有争议，正在协调（2家安置企业）。</t>
  </si>
  <si>
    <t>温州大道东延线（钱江路-温强线）市政道路三期工程</t>
  </si>
  <si>
    <t>瑶溪街道、状元街道</t>
  </si>
  <si>
    <t>新型产业用地，涉及温州机场航油管线和220千伏高压线迁移。</t>
  </si>
  <si>
    <t>龙湾永中单元G-02地块绿化建设工程二期</t>
  </si>
  <si>
    <t>龙湾城市中心区瑶溪南片基础道路永中西路（西段一期)</t>
  </si>
  <si>
    <t>新型产业用地，政策处理和招商难。</t>
  </si>
  <si>
    <t>龙湾区雁荡中路（蒲江路-新江路）市政道路工程（三期）</t>
  </si>
  <si>
    <t>龙湾区雁荡中路（新安江-衢江路）市政道路工程</t>
  </si>
  <si>
    <t>龙湾区康养福利中心建设工程</t>
  </si>
  <si>
    <t>永中街道下湾村</t>
  </si>
  <si>
    <t>温州市龙湾区外国语小学集团校龙华校区</t>
  </si>
  <si>
    <t>龙湾城市中心区F-10地块绿化工程</t>
  </si>
  <si>
    <t>龙湾城市中心区瑶溪南单元12-G-26地块绿化工程</t>
  </si>
  <si>
    <t>龙湾城市中心区瑶溪南单元12-H-18a地块绿化工程</t>
  </si>
  <si>
    <t>龙湾城市中心区瑶溪南单元12-H-19a地块绿化工程</t>
  </si>
  <si>
    <t>龙湾城市中心区永中单元A-08、A-13、A-18、A-20、A-27、A-28地块驳坎与景观工程</t>
  </si>
  <si>
    <t>龙湾城市中心区永中单元B-16、B-25、B-26、D-19地块驳岸与景观工程</t>
  </si>
  <si>
    <t>龙湾城市中心区瑶溪南单元12-E-19、12-E-21地块驳岸与景观工程</t>
  </si>
  <si>
    <t>温州市龙湾罗东焊条厂</t>
  </si>
  <si>
    <t>温州市双菱不锈钢制品有限公司</t>
  </si>
  <si>
    <t>温州宏楚科技有限公司</t>
  </si>
  <si>
    <t>温州万杰达机械科技有限公司</t>
  </si>
  <si>
    <t>项有权</t>
  </si>
  <si>
    <t>温州晋邦金属制品有限公司</t>
  </si>
  <si>
    <t>温州市国能润滑油有限公司</t>
  </si>
  <si>
    <t>温州市晟泰铜业有限公司</t>
  </si>
  <si>
    <t>温州市崇德鞋业有限公司</t>
  </si>
  <si>
    <t>温州市特种钢材有限公司</t>
  </si>
  <si>
    <t>温州三剑钢管有限公司</t>
  </si>
  <si>
    <t>黄石山北单元02-H-14地块</t>
  </si>
  <si>
    <t>瑶溪街道黄石村</t>
  </si>
  <si>
    <t>浙南科技城11-B-03地块中学工程</t>
  </si>
  <si>
    <t>瑶溪街道金岙村</t>
  </si>
  <si>
    <t>浙南科技城瑶溪北单元(11-E-18地块)城中村改造工程(一期)</t>
  </si>
  <si>
    <t>瑶溪街道朱宅村</t>
  </si>
  <si>
    <t>浙南科技城朱埠河周边景观绿化工程（一期）</t>
  </si>
  <si>
    <t>永中街道王宅村</t>
  </si>
  <si>
    <t>浙南科技城茅竹岭东单元 YB-05-F-04 、YB-05-F-06 地块绿化工程（一期）</t>
  </si>
  <si>
    <t>瑶溪街道金岙村、白楼下村</t>
  </si>
  <si>
    <t>浙南科技城瑶北单元 11-E-09 地块地下停车场及绿化配套工程（一期）</t>
  </si>
  <si>
    <t>浙南科技城西周东河周边绿化工程（一期）</t>
  </si>
  <si>
    <t>永中街道联谊村</t>
  </si>
  <si>
    <t>浙南科技城黄石路道路工程（机场大道-致富路）（一期）</t>
  </si>
  <si>
    <t>瑶溪街道龙东村</t>
  </si>
  <si>
    <t>浙南科技城新阳路道路工程（机场大道-黄石山后河）</t>
  </si>
  <si>
    <t>浙南科技城眼谷一路道路工程（蓝浦路-瓯海大道）（一期）</t>
  </si>
  <si>
    <t>永中街道石浦村</t>
  </si>
  <si>
    <t>浙南科技城眼谷二路道路工程（一期）</t>
  </si>
  <si>
    <t>浙南科技城龙水路道路工程二期（南洋大道-浃底路）</t>
  </si>
  <si>
    <t>瑶溪街道朱宅村、河滨村</t>
  </si>
  <si>
    <t>浙南科技城水心寺路道路工程（龙瑶大道-龙水路）</t>
  </si>
  <si>
    <t>永中街道王宅村、双何村</t>
  </si>
  <si>
    <t>浙南科技城科创北路（黄石路-机场大道）（一期）</t>
  </si>
  <si>
    <t>龙水单元YB-04-G-03、YB-04-G-16地块</t>
  </si>
  <si>
    <t>黄石山北单元 02-D-20b地块</t>
  </si>
  <si>
    <t>瑶溪街道黄山村</t>
  </si>
  <si>
    <t>蒲州街道职业教育学校</t>
  </si>
  <si>
    <t>龙湾区蒲州街道上江村</t>
  </si>
  <si>
    <t>温州市核心片区开发区西单元E-14地块文化礼堂及室外配套工程</t>
  </si>
  <si>
    <t>龙湾区蒲州街道上江村（温州核心片区开发区西单元E-14地块）</t>
  </si>
  <si>
    <t>温州市核心片区开发区西单元E-14地块仁济观拆迁安置工程</t>
  </si>
  <si>
    <t>龙湾区蒲州街道上江村（温州核心片区开发区西单元E-15地块）</t>
  </si>
  <si>
    <t>温州市瓯江南口大桥南接线工程（城区外）</t>
  </si>
  <si>
    <t>海滨街道教新村、北新村、宁村</t>
  </si>
  <si>
    <t>温州市瓯江南口大桥南接线工程（城区内）</t>
  </si>
  <si>
    <t>通海大道西段工程</t>
  </si>
  <si>
    <t>永中街道殿前、前街、沙园村</t>
  </si>
  <si>
    <t>金丽温高速东延线工程（龙湾段）安置用地</t>
  </si>
  <si>
    <t>永中街道青山、新城村</t>
  </si>
  <si>
    <t>温州S1线状元站（龙腾站）通站道路工程（东方路）（农用地）（一）</t>
  </si>
  <si>
    <t>山西岙村</t>
  </si>
  <si>
    <t>温州S1线状元站（龙腾路）通站道路工程（富强路）(农用地)（一）</t>
  </si>
  <si>
    <t>温州S1线状元站（龙腾站）通站道路工程（河东路）（农用地）</t>
  </si>
  <si>
    <t>瑶溪区间道路（二期）罗山四路（永宁西路至环山北路段</t>
  </si>
  <si>
    <t>龙湾区瑶溪街道、永中街道</t>
  </si>
  <si>
    <t>瑶溪区间道路（二期）罗山五路（瓯海大道至龙水河段及瑶南一路至环山北路段）</t>
  </si>
  <si>
    <t>瑶溪区间道路（二期）瑶南一路（罗山四路至朱宅段及罗山五路至曹龙路段）</t>
  </si>
  <si>
    <t>温州市永强北片区瑶溪南单元12-E-13地块综合文化中心工程项目</t>
  </si>
  <si>
    <t>龙湾区瑶溪街道</t>
  </si>
  <si>
    <t>永中单元B-09地块</t>
  </si>
  <si>
    <t>永中街道棋盘村</t>
  </si>
  <si>
    <t>瑶溪南单元G-07地块部分用地</t>
  </si>
  <si>
    <t>永中街道龙华村</t>
  </si>
  <si>
    <t>温州民营经济科技产业基地A-12d地块</t>
  </si>
  <si>
    <t>空港新区天城围垦</t>
  </si>
  <si>
    <t>黄石山北单元02-J-22地块</t>
  </si>
  <si>
    <t>北沙东片C-23a地块</t>
  </si>
  <si>
    <t>小门片区A-19地块</t>
  </si>
  <si>
    <t>杨文工业区A-12a地块</t>
  </si>
  <si>
    <t>小门西地块</t>
  </si>
  <si>
    <t>小门岛A地块</t>
  </si>
  <si>
    <t>新城二期E-04b地块</t>
  </si>
  <si>
    <t>大门J6-19-1地块</t>
  </si>
  <si>
    <t>大门观音礁停车场</t>
  </si>
  <si>
    <t>大门镇观音礁村</t>
  </si>
  <si>
    <t>洞头区鹿西乡综合交通码头配套设施工程</t>
  </si>
  <si>
    <t>鹿西乡鹿西村</t>
  </si>
  <si>
    <t>温州市洞头区元觉停车场</t>
  </si>
  <si>
    <t>元觉街道国有</t>
  </si>
  <si>
    <t>洞头区大门沙岙综合交通码头及接线公路工程</t>
  </si>
  <si>
    <t>大门镇沙岙村</t>
  </si>
  <si>
    <t>温州市核心片区黄屿单元A-51地块</t>
  </si>
  <si>
    <t>三垟街道黄屿村</t>
  </si>
  <si>
    <t>温州市核心片区黄屿单元B-12地块</t>
  </si>
  <si>
    <t>温州市核心片区黄屿单元B-15地块</t>
  </si>
  <si>
    <t>温州市核心片区黄屿单元B-03地块</t>
  </si>
  <si>
    <t>1016项目</t>
  </si>
  <si>
    <t>三垟街道上垟村、状元街道三郎桥村</t>
  </si>
  <si>
    <t>陈衙弄一期地块</t>
  </si>
  <si>
    <t>三垟街道园底村</t>
  </si>
  <si>
    <t>中华传统文化园（二期）</t>
  </si>
  <si>
    <t>三垟街道樟岙村</t>
  </si>
  <si>
    <t>金海园区C-10地块</t>
  </si>
  <si>
    <t>滨海十五路与金海二道东北交汇处</t>
  </si>
  <si>
    <t>金海园区C-04b地块</t>
  </si>
  <si>
    <t>滨海十三路与金海一道交汇东南</t>
  </si>
  <si>
    <t>金海园区C-05c地块</t>
  </si>
  <si>
    <t>滨海十四路与金海三道交汇西北</t>
  </si>
  <si>
    <t>沙城街道B-24-2地块</t>
  </si>
  <si>
    <t>昌文路与滨海大道交汇处</t>
  </si>
  <si>
    <t>滨海三道（十六路至十八路）</t>
  </si>
  <si>
    <t>滨海二十一路（凤景路至滨海塘河段）</t>
  </si>
  <si>
    <t>滨海二十一路</t>
  </si>
  <si>
    <t>经开区转而未供边角地</t>
  </si>
  <si>
    <t>经济技术开发区</t>
  </si>
  <si>
    <t>新川浦</t>
  </si>
  <si>
    <t>文学浦</t>
  </si>
  <si>
    <t>滨海十三路跨环城河桥梁</t>
  </si>
  <si>
    <t>滨海十三路</t>
  </si>
  <si>
    <t>滨海十八路跨环城河桥梁</t>
  </si>
  <si>
    <t>滨海十八路</t>
  </si>
  <si>
    <t>滨海六路(滨海塘河桥段）</t>
  </si>
  <si>
    <t>滨海六路</t>
  </si>
  <si>
    <t>环山南路拆迁安置地</t>
  </si>
  <si>
    <t>海城街道H-13</t>
  </si>
  <si>
    <t>天柱大道</t>
  </si>
  <si>
    <t>永寿村国务院保障性安居工程用地</t>
  </si>
  <si>
    <t>沙城街道G-22</t>
  </si>
  <si>
    <t>金梅路、卫生路</t>
  </si>
  <si>
    <t>天河街道G-01-a周边</t>
  </si>
  <si>
    <t>天马大街</t>
  </si>
  <si>
    <t>永强大道（三罗路-马湾大道）</t>
  </si>
  <si>
    <t>滨海园区C607-a7</t>
  </si>
  <si>
    <t>白榆路、滨海三道</t>
  </si>
  <si>
    <t>挂牌</t>
  </si>
  <si>
    <t>新河东路</t>
  </si>
  <si>
    <t>天河街道第二幼儿园周边</t>
  </si>
  <si>
    <t>经开区中心医院用地</t>
  </si>
  <si>
    <t>天河街道卫生院周边</t>
  </si>
  <si>
    <t>锦瑞街延伸段（龙瑞大道-纬十四路）</t>
  </si>
  <si>
    <t>海城街道锦瑞街</t>
  </si>
  <si>
    <t>因疫情撤回，3月3日已公告</t>
  </si>
  <si>
    <t>工贸路延伸段（广场路-纬十四路）</t>
  </si>
  <si>
    <t>海城街道工贸路</t>
  </si>
  <si>
    <t>海城街道交警业务房用地</t>
  </si>
  <si>
    <t>海城街道H-28c</t>
  </si>
  <si>
    <t>海城街道专职消防队营房用地</t>
  </si>
  <si>
    <t>海城街道H-26</t>
  </si>
  <si>
    <t>海城街道社区卫生服务中心新院用地</t>
  </si>
  <si>
    <t>海城街道H-17</t>
  </si>
  <si>
    <t>金海园区D-31a-1</t>
  </si>
  <si>
    <t>滨海二十一路、滨海六道</t>
  </si>
  <si>
    <t>金海园区D-31a-2</t>
  </si>
  <si>
    <t>金海园区D-31a-3</t>
  </si>
  <si>
    <t>金海园区B-25-3</t>
  </si>
  <si>
    <t>滨海十二路、金海二道</t>
  </si>
  <si>
    <t>金海园区D-22a-1</t>
  </si>
  <si>
    <t>滨海二十路、滨海六道</t>
  </si>
  <si>
    <t>金海园区D-22a-2</t>
  </si>
  <si>
    <t>滨海园区D403-d</t>
  </si>
  <si>
    <t>滨海六路、海桐路</t>
  </si>
  <si>
    <t xml:space="preserve"> 温州市大罗山隧道及接线工程（一期）2标</t>
  </si>
  <si>
    <t>天河街道新川大道</t>
  </si>
  <si>
    <t>S2线一期工程</t>
  </si>
  <si>
    <t>滨海大道</t>
  </si>
  <si>
    <t>西向水厂天河泵站</t>
  </si>
  <si>
    <t>天河街道</t>
  </si>
  <si>
    <t>温州市永强南片区天河单元I-01-1地块</t>
  </si>
  <si>
    <t>金海园区D-31b地块</t>
  </si>
  <si>
    <t>滨海二十一路与金海大道交汇西南</t>
  </si>
  <si>
    <t>温州瓯江口330国道至S1线灵昆站道路工程（瓯绣大道西延线）</t>
  </si>
  <si>
    <t>温州瓯江口330国道至228国道瓯锦互通西连线工程（瓯锦大道西延线）</t>
  </si>
  <si>
    <t>瓯江口大道西段（330国道与228国道连接线工程）</t>
  </si>
  <si>
    <t>温州市瓯江口新区一期市政工程（北堤湖公园）</t>
  </si>
  <si>
    <t>温州市瓯江口新区一期市政工程（瓯扬河，南侧和北侧（经七路—水闸）景观绿化）</t>
  </si>
  <si>
    <t>温州市瓯江口新区一期市政工程（瓯锦河景观绿化）</t>
  </si>
  <si>
    <t>昆海河景观绿化（雁鸣路—东围堤）</t>
  </si>
  <si>
    <t>半岛起步区C-02c地块</t>
  </si>
  <si>
    <t>半岛起步区瓯绣大道和雁鸿路交汇处西南侧</t>
  </si>
  <si>
    <t>半岛起步区C-01d-2地块</t>
  </si>
  <si>
    <t>半岛起步区瓯绣大道和霓澄路交汇处西南侧</t>
  </si>
  <si>
    <t>瓯江口浅滩一期E-07-06地块</t>
  </si>
  <si>
    <t>瓯石路与霓鹏南路交汇处</t>
  </si>
  <si>
    <t>瓯江口浅滩一期E-08-03地块</t>
  </si>
  <si>
    <t>瓯江口浅滩一期E-11-01地块</t>
  </si>
  <si>
    <t>瓯江口浅滩一期E-12-01地块</t>
  </si>
  <si>
    <t>瓯江口浅滩一期E-08-01地块</t>
  </si>
  <si>
    <t>瓯江口浅滩一期E-07-04地块</t>
  </si>
  <si>
    <t>瓯江口浅滩一期G-02-02</t>
  </si>
  <si>
    <t>瓯江口浅滩一期</t>
  </si>
  <si>
    <t>瓯江口浅滩一期G-02-03</t>
  </si>
  <si>
    <t>瓯江口浅滩一期G-02-10</t>
  </si>
  <si>
    <t>瓯江口浅滩一期G-02-17</t>
  </si>
  <si>
    <t>瓯江口浅滩一期D-04-02-01</t>
  </si>
  <si>
    <t>瓯江口浅滩一期D-04-02-02</t>
  </si>
  <si>
    <t>瓯江口浅滩一期D-04-03-02</t>
  </si>
  <si>
    <t>瓯江口起步区C-08c</t>
  </si>
  <si>
    <t>温州瓯江口起步区</t>
  </si>
  <si>
    <t>温州市区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</si>
</sst>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00_ "/>
    <numFmt numFmtId="178" formatCode="yyyy\-m\-d"/>
    <numFmt numFmtId="179" formatCode="0.00_ "/>
    <numFmt numFmtId="180" formatCode="m&quot;月&quot;d&quot;日&quot;;@"/>
    <numFmt numFmtId="181" formatCode="0.0000"/>
    <numFmt numFmtId="182" formatCode="0.0_);[Red]\(0.0\)"/>
    <numFmt numFmtId="183" formatCode="0.0_ "/>
    <numFmt numFmtId="184" formatCode="0.00_);[Red]\(0.00\)"/>
    <numFmt numFmtId="185" formatCode="0_ "/>
    <numFmt numFmtId="186" formatCode="#0.0000"/>
  </numFmts>
  <fonts count="65">
    <font>
      <sz val="12"/>
      <name val="宋体"/>
      <family val="0"/>
    </font>
    <font>
      <sz val="9"/>
      <name val="宋体"/>
      <family val="0"/>
    </font>
    <font>
      <b/>
      <sz val="12"/>
      <name val="宋体"/>
      <family val="0"/>
    </font>
    <font>
      <b/>
      <sz val="9"/>
      <name val="宋体"/>
      <family val="0"/>
    </font>
    <font>
      <b/>
      <u val="single"/>
      <sz val="22"/>
      <name val="宋体"/>
      <family val="0"/>
    </font>
    <font>
      <b/>
      <sz val="22"/>
      <name val="宋体"/>
      <family val="0"/>
    </font>
    <font>
      <b/>
      <sz val="10"/>
      <name val="宋体"/>
      <family val="0"/>
    </font>
    <font>
      <sz val="9"/>
      <name val="仿宋_GB2312"/>
      <family val="0"/>
    </font>
    <font>
      <sz val="9"/>
      <name val="Times New Roman"/>
      <family val="1"/>
    </font>
    <font>
      <b/>
      <u val="single"/>
      <sz val="24"/>
      <name val="宋体"/>
      <family val="0"/>
    </font>
    <font>
      <b/>
      <sz val="24"/>
      <name val="宋体"/>
      <family val="0"/>
    </font>
    <font>
      <b/>
      <sz val="10"/>
      <color indexed="8"/>
      <name val="宋体"/>
      <family val="0"/>
    </font>
    <font>
      <b/>
      <sz val="11"/>
      <name val="黑体"/>
      <family val="3"/>
    </font>
    <font>
      <sz val="10"/>
      <name val="宋体"/>
      <family val="0"/>
    </font>
    <font>
      <sz val="11"/>
      <name val="宋体"/>
      <family val="0"/>
    </font>
    <font>
      <sz val="10"/>
      <name val="Arial"/>
      <family val="2"/>
    </font>
    <font>
      <b/>
      <sz val="10"/>
      <color indexed="8"/>
      <name val="SimSun"/>
      <family val="0"/>
    </font>
    <font>
      <sz val="9"/>
      <name val="SimSun"/>
      <family val="0"/>
    </font>
    <font>
      <sz val="9"/>
      <color indexed="8"/>
      <name val="宋体"/>
      <family val="0"/>
    </font>
    <font>
      <b/>
      <sz val="9"/>
      <color indexed="8"/>
      <name val="宋体"/>
      <family val="0"/>
    </font>
    <font>
      <sz val="12"/>
      <color indexed="10"/>
      <name val="宋体"/>
      <family val="0"/>
    </font>
    <font>
      <b/>
      <sz val="10"/>
      <name val="SimSun"/>
      <family val="0"/>
    </font>
    <font>
      <b/>
      <sz val="9"/>
      <name val="SimSun"/>
      <family val="0"/>
    </font>
    <font>
      <sz val="11"/>
      <color indexed="9"/>
      <name val="宋体"/>
      <family val="0"/>
    </font>
    <font>
      <sz val="11"/>
      <color indexed="16"/>
      <name val="宋体"/>
      <family val="0"/>
    </font>
    <font>
      <sz val="11"/>
      <color indexed="8"/>
      <name val="宋体"/>
      <family val="0"/>
    </font>
    <font>
      <b/>
      <sz val="18"/>
      <color indexed="54"/>
      <name val="宋体"/>
      <family val="0"/>
    </font>
    <font>
      <sz val="11"/>
      <color indexed="62"/>
      <name val="宋体"/>
      <family val="0"/>
    </font>
    <font>
      <sz val="11"/>
      <color indexed="10"/>
      <name val="宋体"/>
      <family val="0"/>
    </font>
    <font>
      <i/>
      <sz val="11"/>
      <color indexed="23"/>
      <name val="宋体"/>
      <family val="0"/>
    </font>
    <font>
      <u val="single"/>
      <sz val="11"/>
      <color indexed="12"/>
      <name val="宋体"/>
      <family val="0"/>
    </font>
    <font>
      <sz val="11"/>
      <color indexed="8"/>
      <name val="Tahoma"/>
      <family val="2"/>
    </font>
    <font>
      <sz val="11"/>
      <color indexed="19"/>
      <name val="宋体"/>
      <family val="0"/>
    </font>
    <font>
      <b/>
      <sz val="11"/>
      <color indexed="9"/>
      <name val="宋体"/>
      <family val="0"/>
    </font>
    <font>
      <b/>
      <sz val="10"/>
      <name val="MS Sans Serif"/>
      <family val="2"/>
    </font>
    <font>
      <u val="single"/>
      <sz val="11"/>
      <color indexed="20"/>
      <name val="宋体"/>
      <family val="0"/>
    </font>
    <font>
      <b/>
      <sz val="11"/>
      <color indexed="63"/>
      <name val="宋体"/>
      <family val="0"/>
    </font>
    <font>
      <sz val="11"/>
      <color indexed="53"/>
      <name val="宋体"/>
      <family val="0"/>
    </font>
    <font>
      <sz val="11"/>
      <color indexed="17"/>
      <name val="宋体"/>
      <family val="0"/>
    </font>
    <font>
      <b/>
      <sz val="11"/>
      <color indexed="54"/>
      <name val="宋体"/>
      <family val="0"/>
    </font>
    <font>
      <b/>
      <sz val="11"/>
      <color indexed="8"/>
      <name val="宋体"/>
      <family val="0"/>
    </font>
    <font>
      <b/>
      <sz val="13"/>
      <color indexed="54"/>
      <name val="宋体"/>
      <family val="0"/>
    </font>
    <font>
      <b/>
      <sz val="15"/>
      <color indexed="54"/>
      <name val="宋体"/>
      <family val="0"/>
    </font>
    <font>
      <b/>
      <sz val="11"/>
      <color indexed="5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medium"/>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5"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44" fontId="15" fillId="0" borderId="0" applyFont="0" applyFill="0" applyBorder="0" applyAlignment="0" applyProtection="0"/>
    <xf numFmtId="41" fontId="15"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43" fontId="15"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0" fontId="31" fillId="0" borderId="0">
      <alignment/>
      <protection/>
    </xf>
    <xf numFmtId="9" fontId="15" fillId="0" borderId="0" applyFont="0" applyFill="0" applyBorder="0" applyAlignment="0" applyProtection="0"/>
    <xf numFmtId="0" fontId="34" fillId="0" borderId="0">
      <alignment/>
      <protection/>
    </xf>
    <xf numFmtId="0" fontId="50" fillId="0" borderId="0" applyNumberFormat="0" applyFill="0" applyBorder="0" applyAlignment="0" applyProtection="0"/>
    <xf numFmtId="0" fontId="51" fillId="7" borderId="2" applyNumberFormat="0" applyFont="0" applyAlignment="0" applyProtection="0"/>
    <xf numFmtId="0" fontId="0" fillId="0" borderId="0">
      <alignment/>
      <protection/>
    </xf>
    <xf numFmtId="0" fontId="48"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5"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15" fillId="0" borderId="0">
      <alignment/>
      <protection/>
    </xf>
    <xf numFmtId="0" fontId="57" fillId="0" borderId="3" applyNumberFormat="0" applyFill="0" applyAlignment="0" applyProtection="0"/>
    <xf numFmtId="0" fontId="15" fillId="0" borderId="0">
      <alignment/>
      <protection/>
    </xf>
    <xf numFmtId="0" fontId="48" fillId="9" borderId="0" applyNumberFormat="0" applyBorder="0" applyAlignment="0" applyProtection="0"/>
    <xf numFmtId="0" fontId="0" fillId="0" borderId="0">
      <alignment/>
      <protection/>
    </xf>
    <xf numFmtId="0" fontId="52" fillId="0" borderId="4" applyNumberFormat="0" applyFill="0" applyAlignment="0" applyProtection="0"/>
    <xf numFmtId="0" fontId="48"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25" fillId="0" borderId="0">
      <alignment vertical="center"/>
      <protection/>
    </xf>
    <xf numFmtId="0" fontId="45" fillId="13" borderId="0" applyNumberFormat="0" applyBorder="0" applyAlignment="0" applyProtection="0"/>
    <xf numFmtId="0" fontId="48"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0" fillId="0" borderId="0">
      <alignment vertical="center"/>
      <protection/>
    </xf>
    <xf numFmtId="0" fontId="63" fillId="15" borderId="0" applyNumberFormat="0" applyBorder="0" applyAlignment="0" applyProtection="0"/>
    <xf numFmtId="0" fontId="64"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0" fillId="0" borderId="0">
      <alignment/>
      <protection/>
    </xf>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xf numFmtId="0" fontId="34" fillId="0" borderId="0">
      <alignment/>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protection/>
    </xf>
    <xf numFmtId="0" fontId="31" fillId="0" borderId="0">
      <alignment/>
      <protection/>
    </xf>
    <xf numFmtId="0" fontId="25" fillId="0" borderId="0">
      <alignment vertical="center"/>
      <protection/>
    </xf>
    <xf numFmtId="0" fontId="0" fillId="0" borderId="0">
      <alignment/>
      <protection/>
    </xf>
    <xf numFmtId="0" fontId="25" fillId="0" borderId="0">
      <alignment vertical="center"/>
      <protection/>
    </xf>
    <xf numFmtId="0" fontId="15" fillId="0" borderId="0">
      <alignment/>
      <protection/>
    </xf>
    <xf numFmtId="0" fontId="0" fillId="0" borderId="0">
      <alignment/>
      <protection/>
    </xf>
    <xf numFmtId="0" fontId="0"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44" fillId="0" borderId="0">
      <alignment/>
      <protection/>
    </xf>
    <xf numFmtId="0" fontId="44" fillId="0" borderId="0">
      <alignment/>
      <protection/>
    </xf>
    <xf numFmtId="0" fontId="15" fillId="0" borderId="0">
      <alignment/>
      <protection/>
    </xf>
  </cellStyleXfs>
  <cellXfs count="153">
    <xf numFmtId="0" fontId="0" fillId="0" borderId="0" xfId="0" applyAlignment="1">
      <alignment/>
    </xf>
    <xf numFmtId="0" fontId="0" fillId="0" borderId="0" xfId="0" applyFont="1" applyFill="1" applyAlignment="1">
      <alignment vertical="center" wrapText="1"/>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horizontal="left" vertical="center"/>
    </xf>
    <xf numFmtId="0" fontId="4" fillId="0" borderId="9" xfId="91" applyFont="1" applyFill="1" applyBorder="1" applyAlignment="1">
      <alignment horizontal="center" vertical="center"/>
      <protection/>
    </xf>
    <xf numFmtId="0" fontId="5" fillId="0" borderId="9" xfId="91" applyFont="1" applyFill="1" applyBorder="1" applyAlignment="1">
      <alignment horizontal="center" vertical="center"/>
      <protection/>
    </xf>
    <xf numFmtId="0" fontId="5" fillId="0" borderId="9" xfId="91" applyFont="1" applyFill="1" applyBorder="1" applyAlignment="1">
      <alignment horizontal="left" vertical="center"/>
      <protection/>
    </xf>
    <xf numFmtId="0" fontId="6" fillId="0" borderId="10" xfId="91" applyFont="1" applyFill="1" applyBorder="1" applyAlignment="1">
      <alignment horizontal="center" vertical="center" wrapText="1"/>
      <protection/>
    </xf>
    <xf numFmtId="0" fontId="6" fillId="0" borderId="11" xfId="91" applyFont="1" applyFill="1" applyBorder="1" applyAlignment="1">
      <alignment horizontal="center" vertical="center" wrapText="1"/>
      <protection/>
    </xf>
    <xf numFmtId="0" fontId="1" fillId="0" borderId="10" xfId="91"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1" fillId="0" borderId="10" xfId="74" applyNumberFormat="1" applyFont="1" applyFill="1" applyBorder="1" applyAlignment="1">
      <alignment horizontal="center" vertical="center" wrapText="1"/>
      <protection/>
    </xf>
    <xf numFmtId="0" fontId="1" fillId="0" borderId="10" xfId="74" applyFont="1" applyFill="1" applyBorder="1" applyAlignment="1">
      <alignment horizontal="center" vertical="center" wrapText="1"/>
      <protection/>
    </xf>
    <xf numFmtId="0" fontId="1" fillId="0" borderId="10" xfId="88" applyFont="1" applyFill="1" applyBorder="1" applyAlignment="1">
      <alignment horizontal="center" vertical="center" wrapText="1"/>
      <protection/>
    </xf>
    <xf numFmtId="0" fontId="1" fillId="0" borderId="10" xfId="75" applyFont="1" applyFill="1" applyBorder="1" applyAlignment="1">
      <alignment horizontal="center" vertical="center" wrapText="1"/>
      <protection/>
    </xf>
    <xf numFmtId="176" fontId="1" fillId="0" borderId="10" xfId="88" applyNumberFormat="1"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176" fontId="1" fillId="0" borderId="10" xfId="53" applyNumberFormat="1" applyFont="1" applyFill="1" applyBorder="1" applyAlignment="1">
      <alignment horizontal="center" vertical="center" wrapText="1"/>
      <protection/>
    </xf>
    <xf numFmtId="0" fontId="1" fillId="0" borderId="10" xfId="90" applyFont="1" applyFill="1" applyBorder="1" applyAlignment="1">
      <alignment horizontal="center" vertical="center" wrapText="1"/>
      <protection/>
    </xf>
    <xf numFmtId="177" fontId="1" fillId="0" borderId="10" xfId="91" applyNumberFormat="1" applyFont="1" applyFill="1" applyBorder="1" applyAlignment="1">
      <alignment horizontal="center" vertical="center" wrapText="1"/>
      <protection/>
    </xf>
    <xf numFmtId="178"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xf>
    <xf numFmtId="179" fontId="1" fillId="0" borderId="10"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3" fillId="0" borderId="10" xfId="91" applyFont="1" applyFill="1" applyBorder="1" applyAlignment="1">
      <alignment horizontal="center" vertical="center" wrapText="1"/>
      <protection/>
    </xf>
    <xf numFmtId="176" fontId="3" fillId="0" borderId="10" xfId="91" applyNumberFormat="1" applyFont="1" applyFill="1" applyBorder="1" applyAlignment="1">
      <alignment horizontal="center" vertical="center" wrapText="1"/>
      <protection/>
    </xf>
    <xf numFmtId="0" fontId="1" fillId="0" borderId="10" xfId="89" applyFont="1" applyFill="1" applyBorder="1" applyAlignment="1">
      <alignment horizontal="center" vertical="center" wrapText="1"/>
      <protection/>
    </xf>
    <xf numFmtId="176" fontId="1" fillId="0" borderId="10" xfId="91" applyNumberFormat="1" applyFont="1" applyFill="1" applyBorder="1" applyAlignment="1">
      <alignment horizontal="center" vertical="center" wrapText="1"/>
      <protection/>
    </xf>
    <xf numFmtId="179" fontId="1" fillId="0" borderId="10" xfId="0" applyNumberFormat="1" applyFont="1" applyFill="1" applyBorder="1" applyAlignment="1">
      <alignment horizontal="left" vertical="center" wrapText="1"/>
    </xf>
    <xf numFmtId="0" fontId="1" fillId="0" borderId="10" xfId="91" applyFont="1" applyFill="1" applyBorder="1" applyAlignment="1">
      <alignment vertical="center" wrapText="1"/>
      <protection/>
    </xf>
    <xf numFmtId="176" fontId="7"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77" fontId="3" fillId="0" borderId="10" xfId="0" applyNumberFormat="1" applyFont="1" applyFill="1" applyBorder="1" applyAlignment="1">
      <alignment horizontal="center" vertical="center"/>
    </xf>
    <xf numFmtId="0" fontId="1" fillId="0" borderId="10" xfId="42" applyFont="1" applyFill="1" applyBorder="1" applyAlignment="1">
      <alignment horizontal="center" vertical="center" wrapText="1"/>
      <protection/>
    </xf>
    <xf numFmtId="49" fontId="1" fillId="0" borderId="10" xfId="91" applyNumberFormat="1" applyFont="1" applyFill="1" applyBorder="1" applyAlignment="1">
      <alignment horizontal="center" vertical="center" wrapText="1"/>
      <protection/>
    </xf>
    <xf numFmtId="0" fontId="1" fillId="0" borderId="10" xfId="87" applyFont="1" applyFill="1" applyBorder="1" applyAlignment="1">
      <alignment horizontal="center" vertical="center" wrapText="1"/>
      <protection/>
    </xf>
    <xf numFmtId="177" fontId="1" fillId="0" borderId="10" xfId="0" applyNumberFormat="1" applyFont="1" applyFill="1" applyBorder="1" applyAlignment="1">
      <alignment horizontal="left" vertical="center" wrapText="1"/>
    </xf>
    <xf numFmtId="0" fontId="1" fillId="0" borderId="12" xfId="79" applyFont="1" applyFill="1" applyBorder="1" applyAlignment="1">
      <alignment horizontal="center" vertical="center" wrapText="1"/>
      <protection/>
    </xf>
    <xf numFmtId="0" fontId="1" fillId="0" borderId="10" xfId="0" applyFont="1" applyFill="1" applyBorder="1" applyAlignment="1">
      <alignment horizontal="center" vertical="top" wrapText="1"/>
    </xf>
    <xf numFmtId="180" fontId="1"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top" wrapText="1"/>
    </xf>
    <xf numFmtId="0" fontId="1" fillId="0" borderId="13" xfId="87" applyFont="1" applyFill="1" applyBorder="1" applyAlignment="1">
      <alignment horizontal="center" vertical="center" wrapText="1"/>
      <protection/>
    </xf>
    <xf numFmtId="0" fontId="1" fillId="0" borderId="10" xfId="30" applyFont="1" applyFill="1" applyBorder="1" applyAlignment="1">
      <alignment horizontal="center" vertical="center" wrapText="1"/>
      <protection/>
    </xf>
    <xf numFmtId="177" fontId="1" fillId="0" borderId="10" xfId="30" applyNumberFormat="1" applyFont="1" applyFill="1" applyBorder="1" applyAlignment="1">
      <alignment horizontal="center" vertical="center" wrapText="1"/>
      <protection/>
    </xf>
    <xf numFmtId="0" fontId="1" fillId="0" borderId="10" xfId="79"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181" fontId="1" fillId="0" borderId="1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182" fontId="1" fillId="0" borderId="0" xfId="0" applyNumberFormat="1" applyFont="1" applyFill="1" applyBorder="1" applyAlignment="1">
      <alignment horizontal="center" vertical="center" wrapText="1"/>
    </xf>
    <xf numFmtId="183" fontId="1" fillId="0" borderId="0" xfId="0" applyNumberFormat="1" applyFont="1" applyFill="1" applyBorder="1" applyAlignment="1">
      <alignment horizontal="center" vertical="center" wrapText="1"/>
    </xf>
    <xf numFmtId="182" fontId="1" fillId="0" borderId="10" xfId="76" applyNumberFormat="1" applyFont="1" applyFill="1" applyBorder="1" applyAlignment="1">
      <alignment horizontal="center" vertical="center" wrapText="1"/>
      <protection/>
    </xf>
    <xf numFmtId="184" fontId="1"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185" fontId="1" fillId="0" borderId="10" xfId="0" applyNumberFormat="1" applyFont="1" applyFill="1" applyBorder="1" applyAlignment="1">
      <alignment horizontal="center" vertical="center" wrapText="1"/>
    </xf>
    <xf numFmtId="0" fontId="1" fillId="0" borderId="10" xfId="40" applyFont="1" applyFill="1" applyBorder="1" applyAlignment="1">
      <alignment horizontal="center" vertical="center" wrapText="1"/>
      <protection/>
    </xf>
    <xf numFmtId="57" fontId="1" fillId="0" borderId="10" xfId="91" applyNumberFormat="1" applyFont="1" applyFill="1" applyBorder="1" applyAlignment="1">
      <alignment horizontal="center" vertical="center" wrapText="1"/>
      <protection/>
    </xf>
    <xf numFmtId="0" fontId="1" fillId="0" borderId="0" xfId="0" applyFont="1" applyFill="1" applyBorder="1" applyAlignment="1">
      <alignment vertical="center"/>
    </xf>
    <xf numFmtId="0" fontId="0" fillId="0" borderId="0" xfId="0" applyFont="1" applyFill="1" applyBorder="1" applyAlignment="1">
      <alignment horizontal="center" vertical="center" wrapText="1"/>
    </xf>
    <xf numFmtId="0" fontId="3" fillId="0" borderId="10" xfId="91" applyFont="1" applyFill="1" applyBorder="1" applyAlignment="1">
      <alignment horizontal="center" vertical="center"/>
      <protection/>
    </xf>
    <xf numFmtId="177" fontId="3" fillId="0" borderId="10" xfId="91" applyNumberFormat="1" applyFont="1" applyFill="1" applyBorder="1" applyAlignment="1">
      <alignment horizontal="center" vertical="center" wrapText="1"/>
      <protection/>
    </xf>
    <xf numFmtId="0" fontId="3" fillId="0" borderId="10" xfId="0" applyFont="1" applyFill="1" applyBorder="1" applyAlignment="1">
      <alignment vertical="center"/>
    </xf>
    <xf numFmtId="180" fontId="1" fillId="0" borderId="14" xfId="0" applyNumberFormat="1" applyFont="1" applyFill="1" applyBorder="1" applyAlignment="1">
      <alignment horizontal="left" vertical="center" wrapText="1"/>
    </xf>
    <xf numFmtId="0" fontId="3" fillId="0" borderId="10" xfId="40" applyFont="1" applyFill="1" applyBorder="1" applyAlignment="1">
      <alignment horizontal="center" vertical="center" wrapText="1"/>
      <protection/>
    </xf>
    <xf numFmtId="0" fontId="3" fillId="0" borderId="10" xfId="40" applyFont="1" applyFill="1" applyBorder="1" applyAlignment="1">
      <alignment horizontal="center" vertical="center"/>
      <protection/>
    </xf>
    <xf numFmtId="0" fontId="2" fillId="0" borderId="0" xfId="0" applyFont="1" applyFill="1" applyBorder="1" applyAlignment="1">
      <alignment horizontal="left" vertical="center"/>
    </xf>
    <xf numFmtId="0" fontId="0" fillId="0" borderId="0" xfId="91" applyFont="1" applyFill="1" applyBorder="1" applyAlignment="1">
      <alignment/>
      <protection/>
    </xf>
    <xf numFmtId="0" fontId="4" fillId="0" borderId="0" xfId="91" applyFont="1" applyFill="1" applyBorder="1" applyAlignment="1">
      <alignment horizontal="center" vertical="center"/>
      <protection/>
    </xf>
    <xf numFmtId="0" fontId="5" fillId="0" borderId="0" xfId="91" applyFont="1" applyFill="1" applyBorder="1" applyAlignment="1">
      <alignment horizontal="center" vertical="center"/>
      <protection/>
    </xf>
    <xf numFmtId="0" fontId="9" fillId="0" borderId="0" xfId="91" applyFont="1" applyFill="1" applyBorder="1" applyAlignment="1">
      <alignment horizontal="center" vertical="center"/>
      <protection/>
    </xf>
    <xf numFmtId="0" fontId="10" fillId="0" borderId="0" xfId="91" applyFont="1" applyFill="1" applyBorder="1" applyAlignment="1">
      <alignment horizontal="center" vertical="center"/>
      <protection/>
    </xf>
    <xf numFmtId="0" fontId="10" fillId="0" borderId="9" xfId="91" applyFont="1" applyFill="1" applyBorder="1" applyAlignment="1">
      <alignment horizontal="center" vertical="center"/>
      <protection/>
    </xf>
    <xf numFmtId="0" fontId="11" fillId="0" borderId="10" xfId="0" applyFont="1" applyFill="1" applyBorder="1" applyAlignment="1">
      <alignment horizontal="center" vertical="center" wrapText="1"/>
    </xf>
    <xf numFmtId="0" fontId="6" fillId="0" borderId="0" xfId="92" applyFont="1" applyFill="1" applyBorder="1" applyAlignment="1">
      <alignment horizontal="center" vertical="center" wrapText="1"/>
      <protection/>
    </xf>
    <xf numFmtId="0" fontId="12" fillId="0" borderId="15" xfId="92" applyFont="1" applyFill="1" applyBorder="1" applyAlignment="1">
      <alignment horizontal="center" vertical="center" wrapText="1"/>
      <protection/>
    </xf>
    <xf numFmtId="0" fontId="6" fillId="0" borderId="16" xfId="92"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0" fontId="6" fillId="0" borderId="17" xfId="92" applyFont="1" applyFill="1" applyBorder="1" applyAlignment="1">
      <alignment horizontal="center" vertical="center" wrapText="1"/>
      <protection/>
    </xf>
    <xf numFmtId="0" fontId="13" fillId="0" borderId="11" xfId="91" applyFont="1" applyFill="1" applyBorder="1" applyAlignment="1">
      <alignment horizontal="center" vertical="center" wrapText="1"/>
      <protection/>
    </xf>
    <xf numFmtId="0" fontId="13" fillId="0" borderId="10" xfId="91" applyFont="1" applyFill="1" applyBorder="1" applyAlignment="1">
      <alignment horizontal="center" vertical="center" wrapText="1"/>
      <protection/>
    </xf>
    <xf numFmtId="176" fontId="13" fillId="0" borderId="10" xfId="91" applyNumberFormat="1" applyFont="1" applyFill="1" applyBorder="1" applyAlignment="1">
      <alignment horizontal="center" vertical="center" wrapText="1"/>
      <protection/>
    </xf>
    <xf numFmtId="184" fontId="13" fillId="0" borderId="10" xfId="91" applyNumberFormat="1" applyFont="1" applyFill="1" applyBorder="1" applyAlignment="1">
      <alignment horizontal="center" vertical="center" wrapText="1"/>
      <protection/>
    </xf>
    <xf numFmtId="0" fontId="13" fillId="0" borderId="18" xfId="91" applyFont="1" applyFill="1" applyBorder="1" applyAlignment="1">
      <alignment horizontal="center" vertical="center" wrapText="1"/>
      <protection/>
    </xf>
    <xf numFmtId="0" fontId="13" fillId="0" borderId="10" xfId="91" applyFont="1" applyFill="1" applyBorder="1" applyAlignment="1">
      <alignment/>
      <protection/>
    </xf>
    <xf numFmtId="0" fontId="13" fillId="0" borderId="19" xfId="91" applyFont="1" applyFill="1" applyBorder="1" applyAlignment="1">
      <alignment horizontal="center" vertical="center" wrapText="1"/>
      <protection/>
    </xf>
    <xf numFmtId="0" fontId="13" fillId="0" borderId="10" xfId="91" applyFont="1" applyFill="1" applyBorder="1" applyAlignment="1">
      <alignment horizontal="center" vertical="center"/>
      <protection/>
    </xf>
    <xf numFmtId="0" fontId="6" fillId="0" borderId="10" xfId="94" applyFont="1" applyFill="1" applyBorder="1" applyAlignment="1">
      <alignment horizontal="center" vertical="center"/>
      <protection/>
    </xf>
    <xf numFmtId="0" fontId="6" fillId="0" borderId="10" xfId="91" applyFont="1" applyFill="1" applyBorder="1" applyAlignment="1">
      <alignment vertical="center" wrapText="1"/>
      <protection/>
    </xf>
    <xf numFmtId="0" fontId="6" fillId="0" borderId="10" xfId="91" applyFont="1" applyFill="1" applyBorder="1" applyAlignment="1">
      <alignment horizontal="center" vertical="center"/>
      <protection/>
    </xf>
    <xf numFmtId="176" fontId="6" fillId="0" borderId="10" xfId="91" applyNumberFormat="1" applyFont="1" applyFill="1" applyBorder="1" applyAlignment="1">
      <alignment horizontal="center" vertical="center" wrapText="1"/>
      <protection/>
    </xf>
    <xf numFmtId="0" fontId="6" fillId="0" borderId="10" xfId="91" applyFont="1" applyFill="1" applyBorder="1" applyAlignment="1">
      <alignment/>
      <protection/>
    </xf>
    <xf numFmtId="0" fontId="14" fillId="0" borderId="0" xfId="91" applyFont="1" applyFill="1" applyBorder="1" applyAlignment="1">
      <alignment horizontal="center" vertical="center"/>
      <protection/>
    </xf>
    <xf numFmtId="0" fontId="14" fillId="0" borderId="0" xfId="91" applyFont="1" applyFill="1" applyBorder="1" applyAlignment="1">
      <alignment horizontal="left" vertical="center"/>
      <protection/>
    </xf>
    <xf numFmtId="0" fontId="14" fillId="0" borderId="0" xfId="91" applyFont="1" applyFill="1" applyBorder="1" applyAlignment="1">
      <alignment vertical="center"/>
      <protection/>
    </xf>
    <xf numFmtId="0" fontId="14" fillId="0" borderId="9" xfId="94" applyFont="1" applyBorder="1" applyAlignment="1">
      <alignment horizontal="center" vertical="center" wrapText="1"/>
      <protection/>
    </xf>
    <xf numFmtId="0" fontId="12" fillId="0" borderId="10" xfId="92" applyFont="1" applyFill="1" applyBorder="1" applyAlignment="1">
      <alignment horizontal="center" vertical="center" wrapText="1"/>
      <protection/>
    </xf>
    <xf numFmtId="0" fontId="6" fillId="0" borderId="0" xfId="92" applyFont="1" applyFill="1" applyBorder="1" applyAlignment="1">
      <alignment vertical="center" wrapText="1"/>
      <protection/>
    </xf>
    <xf numFmtId="0" fontId="6" fillId="0" borderId="11" xfId="92" applyFont="1" applyFill="1" applyBorder="1" applyAlignment="1">
      <alignment horizontal="center" vertical="center" wrapText="1"/>
      <protection/>
    </xf>
    <xf numFmtId="0" fontId="1" fillId="0" borderId="16" xfId="92" applyFont="1" applyFill="1" applyBorder="1" applyAlignment="1">
      <alignment horizontal="center" vertical="center" wrapText="1"/>
      <protection/>
    </xf>
    <xf numFmtId="0" fontId="6" fillId="0" borderId="19" xfId="92" applyFont="1" applyFill="1" applyBorder="1" applyAlignment="1">
      <alignment horizontal="center" vertical="center" wrapText="1"/>
      <protection/>
    </xf>
    <xf numFmtId="0" fontId="13" fillId="0" borderId="10" xfId="91" applyFont="1" applyFill="1" applyBorder="1" applyAlignment="1">
      <alignment wrapText="1"/>
      <protection/>
    </xf>
    <xf numFmtId="0" fontId="15" fillId="0" borderId="0" xfId="94">
      <alignment/>
      <protection/>
    </xf>
    <xf numFmtId="0" fontId="15" fillId="0" borderId="0" xfId="94" applyAlignment="1">
      <alignment horizontal="center"/>
      <protection/>
    </xf>
    <xf numFmtId="0" fontId="4" fillId="0" borderId="0" xfId="94" applyFont="1" applyAlignment="1">
      <alignment horizontal="center"/>
      <protection/>
    </xf>
    <xf numFmtId="0" fontId="11" fillId="0" borderId="2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6" fillId="0" borderId="10" xfId="94" applyFont="1" applyBorder="1" applyAlignment="1">
      <alignment horizontal="center" vertical="center"/>
      <protection/>
    </xf>
    <xf numFmtId="0" fontId="6" fillId="0" borderId="10" xfId="94" applyFont="1" applyBorder="1" applyAlignment="1">
      <alignment horizontal="center" vertical="center" wrapText="1"/>
      <protection/>
    </xf>
    <xf numFmtId="177" fontId="1" fillId="0" borderId="24" xfId="0" applyNumberFormat="1" applyFont="1" applyFill="1" applyBorder="1" applyAlignment="1">
      <alignment horizontal="center" vertical="center" wrapText="1"/>
    </xf>
    <xf numFmtId="186" fontId="17" fillId="0" borderId="10" xfId="0" applyNumberFormat="1" applyFont="1" applyFill="1" applyBorder="1" applyAlignment="1">
      <alignment horizontal="center" vertical="center" wrapText="1"/>
    </xf>
    <xf numFmtId="177" fontId="3" fillId="0" borderId="16" xfId="0" applyNumberFormat="1" applyFont="1" applyFill="1" applyBorder="1" applyAlignment="1">
      <alignment horizontal="center" vertical="center" wrapText="1"/>
    </xf>
    <xf numFmtId="0" fontId="14" fillId="0" borderId="25" xfId="0" applyFont="1" applyFill="1" applyBorder="1" applyAlignment="1">
      <alignment horizontal="center" vertical="center"/>
    </xf>
    <xf numFmtId="0" fontId="14" fillId="0" borderId="25" xfId="0" applyFont="1" applyFill="1" applyBorder="1" applyAlignment="1">
      <alignment horizontal="left" vertical="center"/>
    </xf>
    <xf numFmtId="0" fontId="6" fillId="0" borderId="1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4" xfId="0" applyFont="1" applyFill="1" applyBorder="1" applyAlignment="1">
      <alignment vertical="center" wrapText="1"/>
    </xf>
    <xf numFmtId="0" fontId="11" fillId="0" borderId="19" xfId="0" applyFont="1" applyFill="1" applyBorder="1" applyAlignment="1">
      <alignment horizontal="center" vertical="center" wrapText="1"/>
    </xf>
    <xf numFmtId="10" fontId="18" fillId="0" borderId="10" xfId="0" applyNumberFormat="1" applyFont="1" applyFill="1" applyBorder="1" applyAlignment="1">
      <alignment horizontal="center" vertical="center" wrapText="1"/>
    </xf>
    <xf numFmtId="10" fontId="19" fillId="0" borderId="1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21"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11" fillId="0" borderId="1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6" fillId="33" borderId="10" xfId="0" applyFont="1" applyFill="1" applyBorder="1" applyAlignment="1">
      <alignment horizontal="center" vertical="center" wrapText="1"/>
    </xf>
    <xf numFmtId="186" fontId="22" fillId="0" borderId="1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xf>
    <xf numFmtId="0" fontId="0" fillId="0" borderId="0" xfId="0" applyFont="1" applyFill="1" applyBorder="1" applyAlignment="1">
      <alignment horizontal="right" vertical="center"/>
    </xf>
    <xf numFmtId="0" fontId="16"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186" fontId="17" fillId="0" borderId="24"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xf>
    <xf numFmtId="177" fontId="17" fillId="0" borderId="10" xfId="0" applyNumberFormat="1" applyFont="1" applyFill="1" applyBorder="1" applyAlignment="1">
      <alignment horizontal="center" vertical="center" wrapText="1"/>
    </xf>
    <xf numFmtId="177" fontId="17" fillId="0" borderId="19" xfId="0" applyNumberFormat="1" applyFont="1" applyFill="1" applyBorder="1" applyAlignment="1">
      <alignment horizontal="center" vertical="center" wrapText="1"/>
    </xf>
  </cellXfs>
  <cellStyles count="8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14 3" xfId="25"/>
    <cellStyle name="Percent" xfId="26"/>
    <cellStyle name="RowLevel_0" xfId="27"/>
    <cellStyle name="Followed Hyperlink" xfId="28"/>
    <cellStyle name="注释" xfId="29"/>
    <cellStyle name="常规 6" xfId="30"/>
    <cellStyle name="60% - 强调文字颜色 2" xfId="31"/>
    <cellStyle name="标题 4" xfId="32"/>
    <cellStyle name="警告文本" xfId="33"/>
    <cellStyle name="_ET_STYLE_NoName_00_" xfId="34"/>
    <cellStyle name="标题" xfId="35"/>
    <cellStyle name="解释性文本" xfId="36"/>
    <cellStyle name="标题 1" xfId="37"/>
    <cellStyle name="_ET_STYLE_NoName_00_ 2" xfId="38"/>
    <cellStyle name="标题 2" xfId="39"/>
    <cellStyle name="_ET_STYLE_NoName_00_ 3" xfId="40"/>
    <cellStyle name="60% - 强调文字颜色 1" xfId="41"/>
    <cellStyle name="常规 8 2 2 2 2 2 2 2 2 2" xfId="42"/>
    <cellStyle name="标题 3" xfId="43"/>
    <cellStyle name="60% - 强调文字颜色 4" xfId="44"/>
    <cellStyle name="输出" xfId="45"/>
    <cellStyle name="计算" xfId="46"/>
    <cellStyle name="检查单元格" xfId="47"/>
    <cellStyle name="常规 11 10 2" xfId="48"/>
    <cellStyle name="20% - 强调文字颜色 6" xfId="49"/>
    <cellStyle name="强调文字颜色 2" xfId="50"/>
    <cellStyle name="链接单元格" xfId="51"/>
    <cellStyle name="汇总" xfId="52"/>
    <cellStyle name="常规 10 2 2 2 2 2 2"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40% - 强调文字颜色 6" xfId="71"/>
    <cellStyle name="60% - 强调文字颜色 6" xfId="72"/>
    <cellStyle name="ColLevel_0" xfId="73"/>
    <cellStyle name="常规 10 2 2" xfId="74"/>
    <cellStyle name="常规 10 6 2 2 2" xfId="75"/>
    <cellStyle name="常规 11" xfId="76"/>
    <cellStyle name="常规 13" xfId="77"/>
    <cellStyle name="常规 13 6" xfId="78"/>
    <cellStyle name="常规 2" xfId="79"/>
    <cellStyle name="常规 2 3" xfId="80"/>
    <cellStyle name="常规 2 4" xfId="81"/>
    <cellStyle name="常规 3" xfId="82"/>
    <cellStyle name="常规 3 2" xfId="83"/>
    <cellStyle name="常规 3 2 2 2" xfId="84"/>
    <cellStyle name="常规 3 2 2 2 2 3 3 3 6" xfId="85"/>
    <cellStyle name="常规 4" xfId="86"/>
    <cellStyle name="常规 5" xfId="87"/>
    <cellStyle name="常规 7 2 2 2 2 2 2 2" xfId="88"/>
    <cellStyle name="常规 8 2 10" xfId="89"/>
    <cellStyle name="常规 8 2 2" xfId="90"/>
    <cellStyle name="常规_保障性安居工程用地供应宗地表" xfId="91"/>
    <cellStyle name="样式 1" xfId="92"/>
    <cellStyle name="样式 1 2" xfId="93"/>
    <cellStyle name="常规_住房供应计划表"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国有建设用地供应计划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22"/>
  <sheetViews>
    <sheetView tabSelected="1" workbookViewId="0" topLeftCell="A1">
      <selection activeCell="E4" sqref="E4:O4"/>
    </sheetView>
  </sheetViews>
  <sheetFormatPr defaultColWidth="9.125" defaultRowHeight="14.25"/>
  <cols>
    <col min="1" max="1" width="11.50390625" style="135" customWidth="1"/>
    <col min="2" max="2" width="10.50390625" style="135" customWidth="1"/>
    <col min="3" max="3" width="12.625" style="135" customWidth="1"/>
    <col min="4" max="4" width="9.50390625" style="136" customWidth="1"/>
    <col min="5" max="5" width="7.50390625" style="135" customWidth="1"/>
    <col min="6" max="6" width="8.125" style="135" customWidth="1"/>
    <col min="7" max="7" width="9.50390625" style="135" customWidth="1"/>
    <col min="8" max="8" width="12.625" style="135" customWidth="1"/>
    <col min="9" max="9" width="8.50390625" style="135" customWidth="1"/>
    <col min="10" max="10" width="8.125" style="135" customWidth="1"/>
    <col min="11" max="11" width="8.50390625" style="135" customWidth="1"/>
    <col min="12" max="12" width="7.50390625" style="135" customWidth="1"/>
    <col min="13" max="13" width="8.00390625" style="135" customWidth="1"/>
    <col min="14" max="14" width="10.25390625" style="135" customWidth="1"/>
    <col min="15" max="15" width="8.50390625" style="135" customWidth="1"/>
    <col min="16" max="16" width="10.50390625" style="135" customWidth="1"/>
    <col min="17" max="18" width="10.25390625" style="135" customWidth="1"/>
    <col min="19" max="19" width="8.50390625" style="135" customWidth="1"/>
    <col min="20" max="21" width="16.625" style="135" customWidth="1"/>
    <col min="22" max="22" width="14.125" style="135" customWidth="1"/>
    <col min="23" max="28" width="9.25390625" style="135" customWidth="1"/>
    <col min="29" max="32" width="9.00390625" style="135" customWidth="1"/>
    <col min="33" max="16384" width="9.125" style="135" customWidth="1"/>
  </cols>
  <sheetData>
    <row r="1" spans="1:19" ht="29.25" customHeight="1">
      <c r="A1" s="72" t="s">
        <v>0</v>
      </c>
      <c r="B1" s="137"/>
      <c r="C1" s="137"/>
      <c r="E1" s="137"/>
      <c r="F1" s="137"/>
      <c r="G1" s="137"/>
      <c r="H1" s="137"/>
      <c r="I1" s="137"/>
      <c r="J1" s="137"/>
      <c r="K1" s="137"/>
      <c r="L1" s="137"/>
      <c r="M1" s="137"/>
      <c r="N1" s="137"/>
      <c r="O1" s="137"/>
      <c r="P1" s="137"/>
      <c r="Q1" s="137"/>
      <c r="R1" s="137"/>
      <c r="S1" s="137"/>
    </row>
    <row r="2" spans="1:19" ht="29.25" customHeight="1">
      <c r="A2" s="138" t="s">
        <v>1</v>
      </c>
      <c r="B2" s="138"/>
      <c r="C2" s="138"/>
      <c r="D2" s="138"/>
      <c r="E2" s="138"/>
      <c r="F2" s="138"/>
      <c r="G2" s="138"/>
      <c r="H2" s="138"/>
      <c r="I2" s="138"/>
      <c r="J2" s="138"/>
      <c r="K2" s="138"/>
      <c r="L2" s="138"/>
      <c r="M2" s="138"/>
      <c r="N2" s="138"/>
      <c r="O2" s="138"/>
      <c r="P2" s="138"/>
      <c r="Q2" s="138"/>
      <c r="R2" s="138"/>
      <c r="S2" s="138"/>
    </row>
    <row r="3" spans="1:19" ht="29.25" customHeight="1">
      <c r="A3" s="137"/>
      <c r="B3" s="137"/>
      <c r="C3" s="137"/>
      <c r="E3" s="137"/>
      <c r="F3" s="137"/>
      <c r="G3" s="137"/>
      <c r="H3" s="137"/>
      <c r="I3" s="137"/>
      <c r="J3" s="137"/>
      <c r="K3" s="137"/>
      <c r="L3" s="137"/>
      <c r="M3" s="137"/>
      <c r="N3" s="137"/>
      <c r="O3" s="137"/>
      <c r="P3" s="137"/>
      <c r="Q3" s="137"/>
      <c r="R3" s="148" t="s">
        <v>2</v>
      </c>
      <c r="S3" s="148"/>
    </row>
    <row r="4" spans="1:19" ht="29.25" customHeight="1">
      <c r="A4" s="83" t="s">
        <v>3</v>
      </c>
      <c r="B4" s="79" t="s">
        <v>4</v>
      </c>
      <c r="C4" s="117" t="s">
        <v>5</v>
      </c>
      <c r="D4" s="139" t="s">
        <v>6</v>
      </c>
      <c r="E4" s="140" t="s">
        <v>7</v>
      </c>
      <c r="F4" s="140"/>
      <c r="G4" s="140"/>
      <c r="H4" s="140"/>
      <c r="I4" s="140"/>
      <c r="J4" s="140"/>
      <c r="K4" s="140"/>
      <c r="L4" s="140"/>
      <c r="M4" s="140"/>
      <c r="N4" s="140"/>
      <c r="O4" s="140"/>
      <c r="P4" s="79" t="s">
        <v>8</v>
      </c>
      <c r="Q4" s="117" t="s">
        <v>9</v>
      </c>
      <c r="R4" s="117" t="s">
        <v>10</v>
      </c>
      <c r="S4" s="117" t="s">
        <v>11</v>
      </c>
    </row>
    <row r="5" spans="1:19" s="132" customFormat="1" ht="27.75" customHeight="1">
      <c r="A5" s="141"/>
      <c r="B5" s="79"/>
      <c r="C5" s="117"/>
      <c r="D5" s="139"/>
      <c r="E5" s="79" t="s">
        <v>12</v>
      </c>
      <c r="F5" s="79"/>
      <c r="G5" s="79"/>
      <c r="H5" s="79"/>
      <c r="I5" s="79"/>
      <c r="J5" s="79"/>
      <c r="K5" s="79"/>
      <c r="L5" s="79"/>
      <c r="M5" s="79"/>
      <c r="N5" s="147" t="s">
        <v>13</v>
      </c>
      <c r="O5" s="117"/>
      <c r="P5" s="79"/>
      <c r="Q5" s="117"/>
      <c r="R5" s="117"/>
      <c r="S5" s="117"/>
    </row>
    <row r="6" spans="1:19" s="132" customFormat="1" ht="28.5" customHeight="1">
      <c r="A6" s="141"/>
      <c r="B6" s="79"/>
      <c r="C6" s="117"/>
      <c r="D6" s="139"/>
      <c r="E6" s="79" t="s">
        <v>14</v>
      </c>
      <c r="F6" s="79"/>
      <c r="G6" s="83" t="s">
        <v>15</v>
      </c>
      <c r="H6" s="79"/>
      <c r="I6" s="79"/>
      <c r="J6" s="79"/>
      <c r="K6" s="79" t="s">
        <v>16</v>
      </c>
      <c r="L6" s="79"/>
      <c r="M6" s="125" t="s">
        <v>17</v>
      </c>
      <c r="N6" s="142"/>
      <c r="O6" s="117" t="s">
        <v>18</v>
      </c>
      <c r="P6" s="79"/>
      <c r="Q6" s="117"/>
      <c r="R6" s="117"/>
      <c r="S6" s="117"/>
    </row>
    <row r="7" spans="1:19" s="132" customFormat="1" ht="36" customHeight="1">
      <c r="A7" s="129"/>
      <c r="B7" s="79"/>
      <c r="C7" s="117"/>
      <c r="D7" s="139"/>
      <c r="E7" s="79" t="s">
        <v>19</v>
      </c>
      <c r="F7" s="79" t="s">
        <v>20</v>
      </c>
      <c r="G7" s="142"/>
      <c r="H7" s="117" t="s">
        <v>19</v>
      </c>
      <c r="I7" s="79" t="s">
        <v>20</v>
      </c>
      <c r="J7" s="79" t="s">
        <v>18</v>
      </c>
      <c r="K7" s="79" t="s">
        <v>21</v>
      </c>
      <c r="L7" s="79" t="s">
        <v>22</v>
      </c>
      <c r="M7" s="125"/>
      <c r="N7" s="142"/>
      <c r="O7" s="117"/>
      <c r="P7" s="79"/>
      <c r="Q7" s="117"/>
      <c r="R7" s="117"/>
      <c r="S7" s="117"/>
    </row>
    <row r="8" spans="1:19" s="133" customFormat="1" ht="17.25" customHeight="1">
      <c r="A8" s="79"/>
      <c r="B8" s="79">
        <v>1</v>
      </c>
      <c r="C8" s="79">
        <v>2</v>
      </c>
      <c r="D8" s="125">
        <v>3</v>
      </c>
      <c r="E8" s="79">
        <v>4</v>
      </c>
      <c r="F8" s="79">
        <v>5</v>
      </c>
      <c r="G8" s="79">
        <v>6</v>
      </c>
      <c r="H8" s="79">
        <v>7</v>
      </c>
      <c r="I8" s="79">
        <v>8</v>
      </c>
      <c r="J8" s="79">
        <v>9</v>
      </c>
      <c r="K8" s="79">
        <v>10</v>
      </c>
      <c r="L8" s="79">
        <v>11</v>
      </c>
      <c r="M8" s="79">
        <v>12</v>
      </c>
      <c r="N8" s="79">
        <v>13</v>
      </c>
      <c r="O8" s="79">
        <v>14</v>
      </c>
      <c r="P8" s="79">
        <v>15</v>
      </c>
      <c r="Q8" s="79">
        <v>16</v>
      </c>
      <c r="R8" s="79">
        <v>17</v>
      </c>
      <c r="S8" s="83">
        <v>18</v>
      </c>
    </row>
    <row r="9" spans="1:33" s="133" customFormat="1" ht="30" customHeight="1">
      <c r="A9" s="143" t="s">
        <v>23</v>
      </c>
      <c r="B9" s="121">
        <f aca="true" t="shared" si="0" ref="B9:B15">C9+D9+E9+F9+G9+K9+L9+M9+N9+P9+Q9+R9+S9</f>
        <v>226.9491</v>
      </c>
      <c r="C9" s="121">
        <v>7.7827</v>
      </c>
      <c r="D9" s="121">
        <v>13.5891</v>
      </c>
      <c r="E9" s="121"/>
      <c r="F9" s="121"/>
      <c r="G9" s="121">
        <v>4.1723</v>
      </c>
      <c r="H9" s="121"/>
      <c r="I9" s="121"/>
      <c r="J9" s="121"/>
      <c r="K9" s="121">
        <v>31.0411</v>
      </c>
      <c r="L9" s="121"/>
      <c r="M9" s="121">
        <v>54.0246</v>
      </c>
      <c r="N9" s="121">
        <v>57.0325</v>
      </c>
      <c r="O9" s="121"/>
      <c r="P9" s="121">
        <v>24.6354</v>
      </c>
      <c r="Q9" s="121">
        <v>29.1419</v>
      </c>
      <c r="R9" s="149">
        <v>4.7334</v>
      </c>
      <c r="S9" s="121">
        <v>0.7961</v>
      </c>
      <c r="U9" s="150"/>
      <c r="V9" s="150"/>
      <c r="W9" s="150"/>
      <c r="X9" s="150"/>
      <c r="Y9" s="150"/>
      <c r="Z9" s="150"/>
      <c r="AA9" s="150"/>
      <c r="AB9" s="150"/>
      <c r="AC9" s="150"/>
      <c r="AD9" s="150"/>
      <c r="AE9" s="150"/>
      <c r="AF9" s="150"/>
      <c r="AG9" s="150"/>
    </row>
    <row r="10" spans="1:33" s="134" customFormat="1" ht="30" customHeight="1">
      <c r="A10" s="143" t="s">
        <v>24</v>
      </c>
      <c r="B10" s="121">
        <f t="shared" si="0"/>
        <v>145.2434</v>
      </c>
      <c r="C10" s="121">
        <v>0</v>
      </c>
      <c r="D10" s="121">
        <v>12.0201</v>
      </c>
      <c r="E10" s="13"/>
      <c r="F10" s="13"/>
      <c r="G10" s="121">
        <v>24.3247</v>
      </c>
      <c r="H10" s="121"/>
      <c r="I10" s="121"/>
      <c r="J10" s="13"/>
      <c r="K10" s="13">
        <v>7.0733</v>
      </c>
      <c r="L10" s="13"/>
      <c r="M10" s="121">
        <v>14.3061</v>
      </c>
      <c r="N10" s="121">
        <v>41.0698</v>
      </c>
      <c r="O10" s="121"/>
      <c r="P10" s="121">
        <v>29.9081</v>
      </c>
      <c r="Q10" s="121">
        <v>16.5413</v>
      </c>
      <c r="R10" s="149">
        <v>0</v>
      </c>
      <c r="S10" s="151">
        <v>0</v>
      </c>
      <c r="T10" s="133"/>
      <c r="U10" s="150"/>
      <c r="V10" s="150"/>
      <c r="W10" s="150"/>
      <c r="X10" s="150"/>
      <c r="Y10" s="150"/>
      <c r="Z10" s="150"/>
      <c r="AA10" s="150"/>
      <c r="AB10" s="150"/>
      <c r="AC10" s="150"/>
      <c r="AD10" s="150"/>
      <c r="AE10" s="150"/>
      <c r="AF10" s="150"/>
      <c r="AG10" s="150"/>
    </row>
    <row r="11" spans="1:33" ht="30" customHeight="1">
      <c r="A11" s="143" t="s">
        <v>25</v>
      </c>
      <c r="B11" s="121">
        <f t="shared" si="0"/>
        <v>244.8038</v>
      </c>
      <c r="C11" s="121">
        <v>0</v>
      </c>
      <c r="D11" s="121">
        <v>68.7062</v>
      </c>
      <c r="E11" s="13"/>
      <c r="F11" s="13"/>
      <c r="G11" s="121">
        <v>28.4699</v>
      </c>
      <c r="H11" s="121"/>
      <c r="I11" s="121"/>
      <c r="J11" s="13"/>
      <c r="K11" s="13">
        <v>6.6939</v>
      </c>
      <c r="L11" s="13"/>
      <c r="M11" s="121">
        <v>11.768</v>
      </c>
      <c r="N11" s="121">
        <v>54.7049</v>
      </c>
      <c r="O11" s="121"/>
      <c r="P11" s="121">
        <v>28.1823</v>
      </c>
      <c r="Q11" s="121">
        <v>45.0279</v>
      </c>
      <c r="R11" s="149">
        <v>0</v>
      </c>
      <c r="S11" s="151">
        <v>1.2507</v>
      </c>
      <c r="T11" s="133"/>
      <c r="U11" s="150"/>
      <c r="V11" s="150"/>
      <c r="W11" s="150"/>
      <c r="X11" s="150"/>
      <c r="Y11" s="150"/>
      <c r="Z11" s="150"/>
      <c r="AA11" s="150"/>
      <c r="AB11" s="150"/>
      <c r="AC11" s="150"/>
      <c r="AD11" s="150"/>
      <c r="AE11" s="150"/>
      <c r="AF11" s="150"/>
      <c r="AG11" s="150"/>
    </row>
    <row r="12" spans="1:33" ht="30" customHeight="1">
      <c r="A12" s="143" t="s">
        <v>26</v>
      </c>
      <c r="B12" s="121">
        <f t="shared" si="0"/>
        <v>44.28</v>
      </c>
      <c r="C12" s="121">
        <v>9.76</v>
      </c>
      <c r="D12" s="121">
        <v>26.67</v>
      </c>
      <c r="E12" s="13"/>
      <c r="F12" s="13"/>
      <c r="G12" s="121">
        <v>0</v>
      </c>
      <c r="H12" s="121"/>
      <c r="I12" s="121"/>
      <c r="J12" s="13"/>
      <c r="K12" s="28">
        <v>0</v>
      </c>
      <c r="L12" s="13"/>
      <c r="M12" s="121">
        <v>0</v>
      </c>
      <c r="N12" s="121">
        <v>0</v>
      </c>
      <c r="O12" s="121"/>
      <c r="P12" s="121">
        <v>0</v>
      </c>
      <c r="Q12" s="121">
        <v>7.85</v>
      </c>
      <c r="R12" s="121">
        <v>0</v>
      </c>
      <c r="S12" s="152">
        <v>0</v>
      </c>
      <c r="T12" s="133"/>
      <c r="U12" s="150"/>
      <c r="V12" s="150"/>
      <c r="W12" s="150"/>
      <c r="X12" s="150"/>
      <c r="Y12" s="150"/>
      <c r="Z12" s="150"/>
      <c r="AA12" s="150"/>
      <c r="AB12" s="150"/>
      <c r="AC12" s="150"/>
      <c r="AD12" s="150"/>
      <c r="AE12" s="150"/>
      <c r="AF12" s="150"/>
      <c r="AG12" s="150"/>
    </row>
    <row r="13" spans="1:33" ht="30" customHeight="1">
      <c r="A13" s="143" t="s">
        <v>27</v>
      </c>
      <c r="B13" s="121">
        <f t="shared" si="0"/>
        <v>48.582</v>
      </c>
      <c r="C13" s="121">
        <v>13.9333</v>
      </c>
      <c r="D13" s="121">
        <v>0</v>
      </c>
      <c r="E13" s="13"/>
      <c r="F13" s="13"/>
      <c r="G13" s="121">
        <v>0</v>
      </c>
      <c r="H13" s="121"/>
      <c r="I13" s="121"/>
      <c r="J13" s="13"/>
      <c r="K13" s="28">
        <v>0</v>
      </c>
      <c r="L13" s="13"/>
      <c r="M13" s="121">
        <v>14.8601</v>
      </c>
      <c r="N13" s="121">
        <v>15.7333</v>
      </c>
      <c r="O13" s="121"/>
      <c r="P13" s="121">
        <v>4.0553</v>
      </c>
      <c r="Q13" s="121">
        <v>0</v>
      </c>
      <c r="R13" s="121">
        <v>0</v>
      </c>
      <c r="S13" s="151">
        <v>0</v>
      </c>
      <c r="T13" s="133"/>
      <c r="U13" s="150"/>
      <c r="V13" s="150"/>
      <c r="W13" s="150"/>
      <c r="X13" s="150"/>
      <c r="Y13" s="150"/>
      <c r="Z13" s="150"/>
      <c r="AA13" s="150"/>
      <c r="AB13" s="150"/>
      <c r="AC13" s="150"/>
      <c r="AD13" s="150"/>
      <c r="AE13" s="150"/>
      <c r="AF13" s="150"/>
      <c r="AG13" s="150"/>
    </row>
    <row r="14" spans="1:33" ht="30" customHeight="1">
      <c r="A14" s="143" t="s">
        <v>28</v>
      </c>
      <c r="B14" s="121">
        <f t="shared" si="0"/>
        <v>111.0662</v>
      </c>
      <c r="C14" s="121">
        <v>0</v>
      </c>
      <c r="D14" s="121">
        <v>7.821</v>
      </c>
      <c r="E14" s="121"/>
      <c r="F14" s="121"/>
      <c r="G14" s="121">
        <v>9.219</v>
      </c>
      <c r="H14" s="121"/>
      <c r="I14" s="121"/>
      <c r="J14" s="121"/>
      <c r="K14" s="121">
        <v>2.4667</v>
      </c>
      <c r="L14" s="121"/>
      <c r="M14" s="121">
        <v>2.5333</v>
      </c>
      <c r="N14" s="121">
        <v>26.1292</v>
      </c>
      <c r="O14" s="121"/>
      <c r="P14" s="121">
        <v>13.883</v>
      </c>
      <c r="Q14" s="121">
        <v>41.814</v>
      </c>
      <c r="R14" s="121">
        <v>7.2</v>
      </c>
      <c r="S14" s="151">
        <v>0</v>
      </c>
      <c r="T14" s="133"/>
      <c r="U14" s="150"/>
      <c r="V14" s="150"/>
      <c r="W14" s="150"/>
      <c r="X14" s="150"/>
      <c r="Y14" s="150"/>
      <c r="Z14" s="150"/>
      <c r="AA14" s="150"/>
      <c r="AB14" s="150"/>
      <c r="AC14" s="150"/>
      <c r="AD14" s="150"/>
      <c r="AE14" s="150"/>
      <c r="AF14" s="150"/>
      <c r="AG14" s="150"/>
    </row>
    <row r="15" spans="1:33" ht="30" customHeight="1">
      <c r="A15" s="143" t="s">
        <v>29</v>
      </c>
      <c r="B15" s="121">
        <f t="shared" si="0"/>
        <v>265.3831</v>
      </c>
      <c r="C15" s="121">
        <v>8.6333</v>
      </c>
      <c r="D15" s="121">
        <v>40.2</v>
      </c>
      <c r="E15" s="121"/>
      <c r="F15" s="121"/>
      <c r="G15" s="121">
        <v>0</v>
      </c>
      <c r="H15" s="121"/>
      <c r="I15" s="121"/>
      <c r="J15" s="121"/>
      <c r="K15" s="121">
        <v>6.6667</v>
      </c>
      <c r="L15" s="121">
        <v>0</v>
      </c>
      <c r="M15" s="121">
        <v>0</v>
      </c>
      <c r="N15" s="121">
        <v>39.5481</v>
      </c>
      <c r="O15" s="121"/>
      <c r="P15" s="121">
        <v>119.6</v>
      </c>
      <c r="Q15" s="121">
        <v>50.735</v>
      </c>
      <c r="R15" s="121">
        <v>0</v>
      </c>
      <c r="S15" s="121">
        <v>0</v>
      </c>
      <c r="T15" s="133"/>
      <c r="U15" s="150"/>
      <c r="V15" s="150"/>
      <c r="W15" s="150"/>
      <c r="X15" s="150"/>
      <c r="Y15" s="150"/>
      <c r="Z15" s="150"/>
      <c r="AA15" s="150"/>
      <c r="AB15" s="150"/>
      <c r="AC15" s="150"/>
      <c r="AD15" s="150"/>
      <c r="AE15" s="150"/>
      <c r="AF15" s="150"/>
      <c r="AG15" s="150"/>
    </row>
    <row r="16" spans="1:33" ht="30" customHeight="1">
      <c r="A16" s="143" t="s">
        <v>30</v>
      </c>
      <c r="B16" s="144">
        <f aca="true" t="shared" si="1" ref="B16:S16">SUM(B9:B15)</f>
        <v>1086.3076</v>
      </c>
      <c r="C16" s="144">
        <f t="shared" si="1"/>
        <v>40.1093</v>
      </c>
      <c r="D16" s="144">
        <f t="shared" si="1"/>
        <v>169.0064</v>
      </c>
      <c r="E16" s="144">
        <f t="shared" si="1"/>
        <v>0</v>
      </c>
      <c r="F16" s="144">
        <f t="shared" si="1"/>
        <v>0</v>
      </c>
      <c r="G16" s="144">
        <f t="shared" si="1"/>
        <v>66.1859</v>
      </c>
      <c r="H16" s="144">
        <f t="shared" si="1"/>
        <v>0</v>
      </c>
      <c r="I16" s="144">
        <f t="shared" si="1"/>
        <v>0</v>
      </c>
      <c r="J16" s="144">
        <f t="shared" si="1"/>
        <v>0</v>
      </c>
      <c r="K16" s="144">
        <f t="shared" si="1"/>
        <v>53.9417</v>
      </c>
      <c r="L16" s="144">
        <f t="shared" si="1"/>
        <v>0</v>
      </c>
      <c r="M16" s="144">
        <f t="shared" si="1"/>
        <v>97.4921</v>
      </c>
      <c r="N16" s="144">
        <f t="shared" si="1"/>
        <v>234.2178</v>
      </c>
      <c r="O16" s="144">
        <f t="shared" si="1"/>
        <v>0</v>
      </c>
      <c r="P16" s="144">
        <f t="shared" si="1"/>
        <v>220.2641</v>
      </c>
      <c r="Q16" s="144">
        <f t="shared" si="1"/>
        <v>191.1101</v>
      </c>
      <c r="R16" s="144">
        <f t="shared" si="1"/>
        <v>11.9334</v>
      </c>
      <c r="S16" s="144">
        <f t="shared" si="1"/>
        <v>2.0468</v>
      </c>
      <c r="T16" s="133"/>
      <c r="U16" s="150"/>
      <c r="V16" s="150"/>
      <c r="W16" s="150"/>
      <c r="X16" s="150"/>
      <c r="Y16" s="150"/>
      <c r="Z16" s="150"/>
      <c r="AA16" s="150"/>
      <c r="AB16" s="150"/>
      <c r="AC16" s="150"/>
      <c r="AD16" s="150"/>
      <c r="AE16" s="150"/>
      <c r="AF16" s="150"/>
      <c r="AG16" s="150"/>
    </row>
    <row r="17" spans="1:21" ht="20.25" customHeight="1">
      <c r="A17" s="123" t="s">
        <v>31</v>
      </c>
      <c r="B17" s="124" t="s">
        <v>32</v>
      </c>
      <c r="C17" s="124"/>
      <c r="D17" s="124"/>
      <c r="E17" s="124"/>
      <c r="F17" s="124"/>
      <c r="G17" s="124"/>
      <c r="H17" s="124"/>
      <c r="I17" s="124"/>
      <c r="J17" s="124"/>
      <c r="K17" s="124"/>
      <c r="L17" s="124"/>
      <c r="M17" s="124"/>
      <c r="N17" s="124"/>
      <c r="O17" s="124"/>
      <c r="P17" s="124"/>
      <c r="Q17" s="124"/>
      <c r="R17" s="124"/>
      <c r="S17" s="124"/>
      <c r="U17" s="150"/>
    </row>
    <row r="19" spans="3:19" ht="14.25">
      <c r="C19" s="145"/>
      <c r="D19" s="145"/>
      <c r="E19" s="145"/>
      <c r="F19" s="145"/>
      <c r="G19" s="145"/>
      <c r="H19" s="145"/>
      <c r="I19" s="145"/>
      <c r="J19" s="145"/>
      <c r="K19" s="145"/>
      <c r="L19" s="145"/>
      <c r="M19" s="145"/>
      <c r="N19" s="145"/>
      <c r="O19" s="145"/>
      <c r="P19" s="145"/>
      <c r="Q19" s="145"/>
      <c r="R19" s="145"/>
      <c r="S19" s="145"/>
    </row>
    <row r="20" spans="2:4" ht="14.25">
      <c r="B20" s="146"/>
      <c r="D20" s="135"/>
    </row>
    <row r="22" ht="14.25">
      <c r="H22" s="145"/>
    </row>
  </sheetData>
  <sheetProtection/>
  <mergeCells count="20">
    <mergeCell ref="A2:S2"/>
    <mergeCell ref="R3:S3"/>
    <mergeCell ref="E4:O4"/>
    <mergeCell ref="E5:M5"/>
    <mergeCell ref="N5:O5"/>
    <mergeCell ref="E6:F6"/>
    <mergeCell ref="G6:J6"/>
    <mergeCell ref="K6:L6"/>
    <mergeCell ref="B17:S17"/>
    <mergeCell ref="A4:A7"/>
    <mergeCell ref="B4:B7"/>
    <mergeCell ref="C4:C7"/>
    <mergeCell ref="D4:D7"/>
    <mergeCell ref="M6:M7"/>
    <mergeCell ref="N6:N7"/>
    <mergeCell ref="O6:O7"/>
    <mergeCell ref="P4:P7"/>
    <mergeCell ref="Q4:Q7"/>
    <mergeCell ref="R4:R7"/>
    <mergeCell ref="S4:S7"/>
  </mergeCells>
  <printOptions/>
  <pageMargins left="0.7480314960629921" right="0.7480314960629921" top="0.9842519685039371" bottom="0.9842519685039371" header="0.5118110236220472" footer="0.5118110236220472"/>
  <pageSetup horizontalDpi="600" verticalDpi="600" orientation="landscape" paperSize="9" scale="67"/>
</worksheet>
</file>

<file path=xl/worksheets/sheet2.xml><?xml version="1.0" encoding="utf-8"?>
<worksheet xmlns="http://schemas.openxmlformats.org/spreadsheetml/2006/main" xmlns:r="http://schemas.openxmlformats.org/officeDocument/2006/relationships">
  <dimension ref="A1:N16"/>
  <sheetViews>
    <sheetView workbookViewId="0" topLeftCell="A4">
      <selection activeCell="F18" sqref="F18"/>
    </sheetView>
  </sheetViews>
  <sheetFormatPr defaultColWidth="9.125" defaultRowHeight="14.25"/>
  <cols>
    <col min="1" max="1" width="10.50390625" style="0" customWidth="1"/>
    <col min="2" max="2" width="11.125" style="0" customWidth="1"/>
    <col min="9" max="9" width="9.375" style="0" customWidth="1"/>
    <col min="11" max="11" width="9.375" style="0" customWidth="1"/>
    <col min="12" max="12" width="11.00390625" style="0" customWidth="1"/>
  </cols>
  <sheetData>
    <row r="1" spans="1:14" ht="14.25">
      <c r="A1" s="72" t="s">
        <v>33</v>
      </c>
      <c r="B1" s="108"/>
      <c r="C1" s="109"/>
      <c r="D1" s="109"/>
      <c r="E1" s="108"/>
      <c r="F1" s="108"/>
      <c r="G1" s="108"/>
      <c r="H1" s="108"/>
      <c r="I1" s="108"/>
      <c r="J1" s="108"/>
      <c r="K1" s="108"/>
      <c r="L1" s="108"/>
      <c r="M1" s="108"/>
      <c r="N1" s="108"/>
    </row>
    <row r="2" spans="1:14" ht="27">
      <c r="A2" s="110" t="s">
        <v>34</v>
      </c>
      <c r="B2" s="110"/>
      <c r="C2" s="110"/>
      <c r="D2" s="110"/>
      <c r="E2" s="110"/>
      <c r="F2" s="110"/>
      <c r="G2" s="110"/>
      <c r="H2" s="110"/>
      <c r="I2" s="110"/>
      <c r="J2" s="110"/>
      <c r="K2" s="110"/>
      <c r="L2" s="110"/>
      <c r="M2" s="110"/>
      <c r="N2" s="110"/>
    </row>
    <row r="3" spans="1:14" ht="14.25">
      <c r="A3" s="108"/>
      <c r="B3" s="108"/>
      <c r="C3" s="109"/>
      <c r="D3" s="109"/>
      <c r="E3" s="108"/>
      <c r="F3" s="108"/>
      <c r="G3" s="108"/>
      <c r="H3" s="108"/>
      <c r="I3" s="108"/>
      <c r="J3" s="108"/>
      <c r="K3" s="108"/>
      <c r="L3" s="108"/>
      <c r="M3" s="101" t="s">
        <v>2</v>
      </c>
      <c r="N3" s="101"/>
    </row>
    <row r="4" spans="1:14" ht="24.75" customHeight="1">
      <c r="A4" s="111" t="s">
        <v>3</v>
      </c>
      <c r="B4" s="112" t="s">
        <v>4</v>
      </c>
      <c r="C4" s="79" t="s">
        <v>12</v>
      </c>
      <c r="D4" s="79"/>
      <c r="E4" s="79"/>
      <c r="F4" s="79"/>
      <c r="G4" s="79"/>
      <c r="H4" s="79"/>
      <c r="I4" s="79"/>
      <c r="J4" s="79"/>
      <c r="K4" s="79"/>
      <c r="L4" s="117" t="s">
        <v>13</v>
      </c>
      <c r="M4" s="117"/>
      <c r="N4" s="125" t="s">
        <v>35</v>
      </c>
    </row>
    <row r="5" spans="1:14" ht="24.75" customHeight="1">
      <c r="A5" s="113"/>
      <c r="B5" s="112"/>
      <c r="C5" s="79" t="s">
        <v>14</v>
      </c>
      <c r="D5" s="79"/>
      <c r="E5" s="79" t="s">
        <v>15</v>
      </c>
      <c r="F5" s="79"/>
      <c r="G5" s="79"/>
      <c r="H5" s="79"/>
      <c r="I5" s="79" t="s">
        <v>16</v>
      </c>
      <c r="J5" s="79"/>
      <c r="K5" s="79" t="s">
        <v>17</v>
      </c>
      <c r="L5" s="126"/>
      <c r="M5" s="108"/>
      <c r="N5" s="125"/>
    </row>
    <row r="6" spans="1:14" ht="48" customHeight="1">
      <c r="A6" s="114"/>
      <c r="B6" s="115"/>
      <c r="C6" s="79" t="s">
        <v>19</v>
      </c>
      <c r="D6" s="79" t="s">
        <v>20</v>
      </c>
      <c r="E6" s="116"/>
      <c r="F6" s="117" t="s">
        <v>19</v>
      </c>
      <c r="G6" s="79" t="s">
        <v>20</v>
      </c>
      <c r="H6" s="79" t="s">
        <v>18</v>
      </c>
      <c r="I6" s="79" t="s">
        <v>21</v>
      </c>
      <c r="J6" s="79" t="s">
        <v>22</v>
      </c>
      <c r="K6" s="79"/>
      <c r="L6" s="127"/>
      <c r="M6" s="128" t="s">
        <v>18</v>
      </c>
      <c r="N6" s="125"/>
    </row>
    <row r="7" spans="1:14" ht="19.5" customHeight="1">
      <c r="A7" s="118"/>
      <c r="B7" s="79">
        <v>1</v>
      </c>
      <c r="C7" s="79">
        <v>2</v>
      </c>
      <c r="D7" s="79">
        <v>3</v>
      </c>
      <c r="E7" s="79">
        <v>4</v>
      </c>
      <c r="F7" s="79">
        <v>5</v>
      </c>
      <c r="G7" s="79">
        <v>6</v>
      </c>
      <c r="H7" s="79">
        <v>7</v>
      </c>
      <c r="I7" s="79">
        <v>8</v>
      </c>
      <c r="J7" s="79">
        <v>9</v>
      </c>
      <c r="K7" s="79">
        <v>10</v>
      </c>
      <c r="L7" s="79">
        <v>11</v>
      </c>
      <c r="M7" s="129">
        <v>12</v>
      </c>
      <c r="N7" s="79">
        <v>13</v>
      </c>
    </row>
    <row r="8" spans="1:14" ht="30" customHeight="1">
      <c r="A8" s="119" t="e">
        <f>'[1]国有建设用地供应计划表'!A9</f>
        <v>#REF!</v>
      </c>
      <c r="B8" s="120">
        <f aca="true" t="shared" si="0" ref="B8:B15">C8+D8+E8+I8+J8+K8+L8</f>
        <v>146.2705</v>
      </c>
      <c r="C8" s="121"/>
      <c r="D8" s="121"/>
      <c r="E8" s="121">
        <v>4.1723</v>
      </c>
      <c r="F8" s="121"/>
      <c r="G8" s="121"/>
      <c r="H8" s="121"/>
      <c r="I8" s="121">
        <v>31.0411</v>
      </c>
      <c r="J8" s="121"/>
      <c r="K8" s="121">
        <v>54.0246</v>
      </c>
      <c r="L8" s="121">
        <v>57.0325</v>
      </c>
      <c r="M8" s="121"/>
      <c r="N8" s="130">
        <f>(C8+D8+E8+I8+J8+K8+M8)/B8</f>
        <v>0.6101</v>
      </c>
    </row>
    <row r="9" spans="1:14" ht="30" customHeight="1">
      <c r="A9" s="119" t="e">
        <f>'[1]国有建设用地供应计划表'!A10</f>
        <v>#REF!</v>
      </c>
      <c r="B9" s="120">
        <f t="shared" si="0"/>
        <v>86.7739</v>
      </c>
      <c r="C9" s="13"/>
      <c r="D9" s="13"/>
      <c r="E9" s="121">
        <v>24.3247</v>
      </c>
      <c r="F9" s="121"/>
      <c r="G9" s="121"/>
      <c r="H9" s="13"/>
      <c r="I9" s="13">
        <v>7.0733</v>
      </c>
      <c r="J9" s="13"/>
      <c r="K9" s="121">
        <v>14.3061</v>
      </c>
      <c r="L9" s="121">
        <v>41.0698</v>
      </c>
      <c r="M9" s="121"/>
      <c r="N9" s="130">
        <f aca="true" t="shared" si="1" ref="N9:N15">(C9+D9+E9+I9+J9+K9+M9)/B9</f>
        <v>0.5267</v>
      </c>
    </row>
    <row r="10" spans="1:14" ht="30" customHeight="1">
      <c r="A10" s="119" t="e">
        <f>'[1]国有建设用地供应计划表'!A11</f>
        <v>#REF!</v>
      </c>
      <c r="B10" s="120">
        <f t="shared" si="0"/>
        <v>101.6367</v>
      </c>
      <c r="C10" s="13"/>
      <c r="D10" s="13"/>
      <c r="E10" s="121">
        <v>28.4699</v>
      </c>
      <c r="F10" s="121"/>
      <c r="G10" s="121"/>
      <c r="H10" s="13"/>
      <c r="I10" s="13">
        <v>6.6939</v>
      </c>
      <c r="J10" s="13"/>
      <c r="K10" s="121">
        <v>11.768</v>
      </c>
      <c r="L10" s="121">
        <v>54.7049</v>
      </c>
      <c r="M10" s="121"/>
      <c r="N10" s="130">
        <f t="shared" si="1"/>
        <v>0.4618</v>
      </c>
    </row>
    <row r="11" spans="1:14" ht="30" customHeight="1">
      <c r="A11" s="119" t="e">
        <f>'[1]国有建设用地供应计划表'!A12</f>
        <v>#REF!</v>
      </c>
      <c r="B11" s="120">
        <f t="shared" si="0"/>
        <v>0</v>
      </c>
      <c r="C11" s="13"/>
      <c r="D11" s="13"/>
      <c r="E11" s="121">
        <v>0</v>
      </c>
      <c r="F11" s="121"/>
      <c r="G11" s="121"/>
      <c r="H11" s="13"/>
      <c r="I11" s="28">
        <v>0</v>
      </c>
      <c r="J11" s="13"/>
      <c r="K11" s="121">
        <v>0</v>
      </c>
      <c r="L11" s="121">
        <v>0</v>
      </c>
      <c r="M11" s="121"/>
      <c r="N11" s="130">
        <v>0</v>
      </c>
    </row>
    <row r="12" spans="1:14" ht="30" customHeight="1">
      <c r="A12" s="119" t="e">
        <f>'[1]国有建设用地供应计划表'!A13</f>
        <v>#REF!</v>
      </c>
      <c r="B12" s="120">
        <f t="shared" si="0"/>
        <v>30.5934</v>
      </c>
      <c r="C12" s="13"/>
      <c r="D12" s="13"/>
      <c r="E12" s="121">
        <v>0</v>
      </c>
      <c r="F12" s="121"/>
      <c r="G12" s="121"/>
      <c r="H12" s="13"/>
      <c r="I12" s="28">
        <v>0</v>
      </c>
      <c r="J12" s="13"/>
      <c r="K12" s="121">
        <v>14.8601</v>
      </c>
      <c r="L12" s="121">
        <v>15.7333</v>
      </c>
      <c r="M12" s="121"/>
      <c r="N12" s="130">
        <f t="shared" si="1"/>
        <v>0.4857</v>
      </c>
    </row>
    <row r="13" spans="1:14" ht="30" customHeight="1">
      <c r="A13" s="119" t="e">
        <f>'[1]国有建设用地供应计划表'!A14</f>
        <v>#REF!</v>
      </c>
      <c r="B13" s="120">
        <f t="shared" si="0"/>
        <v>40.3482</v>
      </c>
      <c r="C13" s="121"/>
      <c r="D13" s="121"/>
      <c r="E13" s="121">
        <v>9.219</v>
      </c>
      <c r="F13" s="121"/>
      <c r="G13" s="121"/>
      <c r="H13" s="121"/>
      <c r="I13" s="121">
        <v>2.4667</v>
      </c>
      <c r="J13" s="121"/>
      <c r="K13" s="121">
        <v>2.5333</v>
      </c>
      <c r="L13" s="121">
        <v>26.1292</v>
      </c>
      <c r="M13" s="121"/>
      <c r="N13" s="130">
        <f t="shared" si="1"/>
        <v>0.3524</v>
      </c>
    </row>
    <row r="14" spans="1:14" ht="30" customHeight="1">
      <c r="A14" s="119" t="e">
        <f>'[1]国有建设用地供应计划表'!A15</f>
        <v>#REF!</v>
      </c>
      <c r="B14" s="120">
        <f t="shared" si="0"/>
        <v>46.2148</v>
      </c>
      <c r="C14" s="121"/>
      <c r="D14" s="121"/>
      <c r="E14" s="121">
        <v>0</v>
      </c>
      <c r="F14" s="121"/>
      <c r="G14" s="121"/>
      <c r="H14" s="121"/>
      <c r="I14" s="121">
        <v>6.6667</v>
      </c>
      <c r="J14" s="121"/>
      <c r="K14" s="121">
        <v>0</v>
      </c>
      <c r="L14" s="121">
        <v>39.5481</v>
      </c>
      <c r="M14" s="121"/>
      <c r="N14" s="130">
        <f t="shared" si="1"/>
        <v>0.1443</v>
      </c>
    </row>
    <row r="15" spans="1:14" ht="30" customHeight="1">
      <c r="A15" s="93" t="s">
        <v>36</v>
      </c>
      <c r="B15" s="122">
        <f t="shared" si="0"/>
        <v>451.8375</v>
      </c>
      <c r="C15" s="122">
        <v>0</v>
      </c>
      <c r="D15" s="122">
        <f aca="true" t="shared" si="2" ref="D15:L15">SUM(D8:D14)</f>
        <v>0</v>
      </c>
      <c r="E15" s="122">
        <f t="shared" si="2"/>
        <v>66.1859</v>
      </c>
      <c r="F15" s="122">
        <f t="shared" si="2"/>
        <v>0</v>
      </c>
      <c r="G15" s="122">
        <f t="shared" si="2"/>
        <v>0</v>
      </c>
      <c r="H15" s="122">
        <f t="shared" si="2"/>
        <v>0</v>
      </c>
      <c r="I15" s="122">
        <f t="shared" si="2"/>
        <v>53.9417</v>
      </c>
      <c r="J15" s="122">
        <f t="shared" si="2"/>
        <v>0</v>
      </c>
      <c r="K15" s="122">
        <f t="shared" si="2"/>
        <v>97.4921</v>
      </c>
      <c r="L15" s="122">
        <f t="shared" si="2"/>
        <v>234.2178</v>
      </c>
      <c r="M15" s="122">
        <v>0</v>
      </c>
      <c r="N15" s="131">
        <f t="shared" si="1"/>
        <v>0.4816</v>
      </c>
    </row>
    <row r="16" spans="1:14" ht="14.25">
      <c r="A16" s="123" t="s">
        <v>31</v>
      </c>
      <c r="B16" s="124" t="s">
        <v>37</v>
      </c>
      <c r="C16" s="124"/>
      <c r="D16" s="124"/>
      <c r="E16" s="124"/>
      <c r="F16" s="124"/>
      <c r="G16" s="124"/>
      <c r="H16" s="124"/>
      <c r="I16" s="124"/>
      <c r="J16" s="124"/>
      <c r="K16" s="124"/>
      <c r="L16" s="124"/>
      <c r="M16" s="124"/>
      <c r="N16" s="124"/>
    </row>
  </sheetData>
  <sheetProtection/>
  <mergeCells count="13">
    <mergeCell ref="A2:N2"/>
    <mergeCell ref="M3:N3"/>
    <mergeCell ref="C4:K4"/>
    <mergeCell ref="L4:M4"/>
    <mergeCell ref="C5:D5"/>
    <mergeCell ref="E5:H5"/>
    <mergeCell ref="I5:J5"/>
    <mergeCell ref="B16:N16"/>
    <mergeCell ref="A4:A6"/>
    <mergeCell ref="B4:B6"/>
    <mergeCell ref="K5:K6"/>
    <mergeCell ref="L5:L6"/>
    <mergeCell ref="N4:N6"/>
  </mergeCells>
  <printOptions/>
  <pageMargins left="0.7480314960629921" right="0.7480314960629921" top="0.9842519685039371" bottom="0.9842519685039371" header="0.5118110236220472" footer="0.5118110236220472"/>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N32"/>
  <sheetViews>
    <sheetView workbookViewId="0" topLeftCell="A13">
      <selection activeCell="P14" sqref="P14"/>
    </sheetView>
  </sheetViews>
  <sheetFormatPr defaultColWidth="9.125" defaultRowHeight="14.25"/>
  <sheetData>
    <row r="1" spans="1:14" ht="14.25">
      <c r="A1" s="72" t="s">
        <v>38</v>
      </c>
      <c r="B1" s="73"/>
      <c r="C1" s="73"/>
      <c r="D1" s="73"/>
      <c r="E1" s="73"/>
      <c r="F1" s="73"/>
      <c r="G1" s="73"/>
      <c r="H1" s="73"/>
      <c r="I1" s="73"/>
      <c r="J1" s="73"/>
      <c r="K1" s="73"/>
      <c r="L1" s="73"/>
      <c r="M1" s="73"/>
      <c r="N1" s="73"/>
    </row>
    <row r="2" spans="1:14" ht="27">
      <c r="A2" s="74" t="s">
        <v>39</v>
      </c>
      <c r="B2" s="75"/>
      <c r="C2" s="75"/>
      <c r="D2" s="75"/>
      <c r="E2" s="75"/>
      <c r="F2" s="75"/>
      <c r="G2" s="75"/>
      <c r="H2" s="75"/>
      <c r="I2" s="75"/>
      <c r="J2" s="75"/>
      <c r="K2" s="75"/>
      <c r="L2" s="75"/>
      <c r="M2" s="75"/>
      <c r="N2" s="75"/>
    </row>
    <row r="3" spans="1:14" ht="31.5">
      <c r="A3" s="76"/>
      <c r="B3" s="77"/>
      <c r="C3" s="77"/>
      <c r="D3" s="77"/>
      <c r="E3" s="77"/>
      <c r="F3" s="77"/>
      <c r="G3" s="78"/>
      <c r="H3" s="77"/>
      <c r="I3" s="77"/>
      <c r="J3" s="77"/>
      <c r="K3" s="77"/>
      <c r="L3" s="77"/>
      <c r="M3" s="101" t="s">
        <v>2</v>
      </c>
      <c r="N3" s="101"/>
    </row>
    <row r="4" spans="1:14" ht="14.25">
      <c r="A4" s="79" t="s">
        <v>3</v>
      </c>
      <c r="B4" s="79" t="s">
        <v>40</v>
      </c>
      <c r="C4" s="79" t="s">
        <v>41</v>
      </c>
      <c r="D4" s="79" t="s">
        <v>42</v>
      </c>
      <c r="E4" s="79" t="s">
        <v>43</v>
      </c>
      <c r="F4" s="79" t="s">
        <v>44</v>
      </c>
      <c r="G4" s="80" t="s">
        <v>45</v>
      </c>
      <c r="H4" s="81"/>
      <c r="I4" s="102"/>
      <c r="J4" s="102"/>
      <c r="K4" s="102"/>
      <c r="L4" s="79" t="s">
        <v>46</v>
      </c>
      <c r="M4" s="79" t="s">
        <v>47</v>
      </c>
      <c r="N4" s="79" t="s">
        <v>48</v>
      </c>
    </row>
    <row r="5" spans="1:14" ht="14.25">
      <c r="A5" s="79"/>
      <c r="B5" s="79"/>
      <c r="C5" s="79"/>
      <c r="D5" s="79"/>
      <c r="E5" s="79"/>
      <c r="F5" s="79"/>
      <c r="G5" s="80"/>
      <c r="H5" s="82" t="s">
        <v>49</v>
      </c>
      <c r="I5" s="103"/>
      <c r="J5" s="104" t="s">
        <v>50</v>
      </c>
      <c r="K5" s="104" t="s">
        <v>51</v>
      </c>
      <c r="L5" s="79"/>
      <c r="M5" s="79"/>
      <c r="N5" s="79"/>
    </row>
    <row r="6" spans="1:14" ht="33.75">
      <c r="A6" s="83"/>
      <c r="B6" s="83"/>
      <c r="C6" s="83"/>
      <c r="D6" s="83"/>
      <c r="E6" s="83"/>
      <c r="F6" s="83"/>
      <c r="G6" s="80"/>
      <c r="H6" s="84"/>
      <c r="I6" s="105" t="s">
        <v>52</v>
      </c>
      <c r="J6" s="106"/>
      <c r="K6" s="106"/>
      <c r="L6" s="83"/>
      <c r="M6" s="83"/>
      <c r="N6" s="83"/>
    </row>
    <row r="7" spans="1:14" ht="14.25">
      <c r="A7" s="79"/>
      <c r="B7" s="79"/>
      <c r="C7" s="79"/>
      <c r="D7" s="79"/>
      <c r="E7" s="79"/>
      <c r="F7" s="79"/>
      <c r="G7" s="79">
        <v>1</v>
      </c>
      <c r="H7" s="79">
        <v>2</v>
      </c>
      <c r="I7" s="79">
        <v>3</v>
      </c>
      <c r="J7" s="79">
        <v>4</v>
      </c>
      <c r="K7" s="79">
        <v>5</v>
      </c>
      <c r="L7" s="79"/>
      <c r="M7" s="79"/>
      <c r="N7" s="79"/>
    </row>
    <row r="8" spans="1:14" ht="14.25">
      <c r="A8" s="85"/>
      <c r="B8" s="85"/>
      <c r="C8" s="85"/>
      <c r="D8" s="86"/>
      <c r="E8" s="86"/>
      <c r="F8" s="86"/>
      <c r="G8" s="87">
        <f aca="true" t="shared" si="0" ref="G8:G28">H8+J8+K8</f>
        <v>0</v>
      </c>
      <c r="H8" s="88"/>
      <c r="I8" s="88"/>
      <c r="J8" s="88"/>
      <c r="K8" s="88"/>
      <c r="L8" s="86"/>
      <c r="M8" s="86"/>
      <c r="N8" s="107"/>
    </row>
    <row r="9" spans="1:14" ht="14.25">
      <c r="A9" s="89"/>
      <c r="B9" s="89"/>
      <c r="C9" s="89"/>
      <c r="D9" s="86"/>
      <c r="E9" s="90"/>
      <c r="F9" s="90"/>
      <c r="G9" s="87">
        <f t="shared" si="0"/>
        <v>0</v>
      </c>
      <c r="H9" s="90"/>
      <c r="I9" s="90"/>
      <c r="J9" s="90"/>
      <c r="K9" s="90"/>
      <c r="L9" s="90"/>
      <c r="M9" s="90"/>
      <c r="N9" s="90"/>
    </row>
    <row r="10" spans="1:14" ht="14.25">
      <c r="A10" s="89"/>
      <c r="B10" s="89"/>
      <c r="C10" s="89"/>
      <c r="D10" s="86"/>
      <c r="E10" s="90"/>
      <c r="F10" s="90"/>
      <c r="G10" s="87">
        <f t="shared" si="0"/>
        <v>0</v>
      </c>
      <c r="H10" s="90"/>
      <c r="I10" s="90"/>
      <c r="J10" s="90"/>
      <c r="K10" s="90"/>
      <c r="L10" s="90"/>
      <c r="M10" s="90"/>
      <c r="N10" s="90"/>
    </row>
    <row r="11" spans="1:14" ht="14.25">
      <c r="A11" s="91"/>
      <c r="B11" s="91"/>
      <c r="C11" s="91"/>
      <c r="D11" s="86" t="s">
        <v>4</v>
      </c>
      <c r="E11" s="92" t="s">
        <v>53</v>
      </c>
      <c r="F11" s="92" t="s">
        <v>53</v>
      </c>
      <c r="G11" s="87">
        <f t="shared" si="0"/>
        <v>0</v>
      </c>
      <c r="H11" s="90"/>
      <c r="I11" s="90"/>
      <c r="J11" s="90"/>
      <c r="K11" s="90"/>
      <c r="L11" s="92" t="s">
        <v>53</v>
      </c>
      <c r="M11" s="92" t="s">
        <v>53</v>
      </c>
      <c r="N11" s="90"/>
    </row>
    <row r="12" spans="1:14" ht="14.25">
      <c r="A12" s="89"/>
      <c r="B12" s="89"/>
      <c r="C12" s="89"/>
      <c r="D12" s="86"/>
      <c r="E12" s="92"/>
      <c r="F12" s="92"/>
      <c r="G12" s="87">
        <f t="shared" si="0"/>
        <v>0</v>
      </c>
      <c r="H12" s="90"/>
      <c r="I12" s="90"/>
      <c r="J12" s="90"/>
      <c r="K12" s="90"/>
      <c r="L12" s="92"/>
      <c r="M12" s="92"/>
      <c r="N12" s="90"/>
    </row>
    <row r="13" spans="1:14" ht="14.25">
      <c r="A13" s="89"/>
      <c r="B13" s="89"/>
      <c r="C13" s="89"/>
      <c r="D13" s="86"/>
      <c r="E13" s="92"/>
      <c r="F13" s="92"/>
      <c r="G13" s="87">
        <f t="shared" si="0"/>
        <v>0</v>
      </c>
      <c r="H13" s="90"/>
      <c r="I13" s="90"/>
      <c r="J13" s="90"/>
      <c r="K13" s="90"/>
      <c r="L13" s="92"/>
      <c r="M13" s="92"/>
      <c r="N13" s="90"/>
    </row>
    <row r="14" spans="1:14" ht="14.25">
      <c r="A14" s="89"/>
      <c r="B14" s="89"/>
      <c r="C14" s="89"/>
      <c r="D14" s="86"/>
      <c r="E14" s="92"/>
      <c r="F14" s="92"/>
      <c r="G14" s="87">
        <f t="shared" si="0"/>
        <v>0</v>
      </c>
      <c r="H14" s="90"/>
      <c r="I14" s="90"/>
      <c r="J14" s="90"/>
      <c r="K14" s="90"/>
      <c r="L14" s="92"/>
      <c r="M14" s="92"/>
      <c r="N14" s="90"/>
    </row>
    <row r="15" spans="1:14" ht="14.25">
      <c r="A15" s="91"/>
      <c r="B15" s="91"/>
      <c r="C15" s="91"/>
      <c r="D15" s="86" t="s">
        <v>4</v>
      </c>
      <c r="E15" s="92" t="s">
        <v>53</v>
      </c>
      <c r="F15" s="92" t="s">
        <v>53</v>
      </c>
      <c r="G15" s="87">
        <f t="shared" si="0"/>
        <v>0</v>
      </c>
      <c r="H15" s="90"/>
      <c r="I15" s="90"/>
      <c r="J15" s="90"/>
      <c r="K15" s="90"/>
      <c r="L15" s="92" t="s">
        <v>53</v>
      </c>
      <c r="M15" s="92" t="s">
        <v>53</v>
      </c>
      <c r="N15" s="90"/>
    </row>
    <row r="16" spans="1:14" ht="14.25">
      <c r="A16" s="89"/>
      <c r="B16" s="89"/>
      <c r="C16" s="89"/>
      <c r="D16" s="86"/>
      <c r="E16" s="92"/>
      <c r="F16" s="92"/>
      <c r="G16" s="87">
        <f t="shared" si="0"/>
        <v>0</v>
      </c>
      <c r="H16" s="90"/>
      <c r="I16" s="90"/>
      <c r="J16" s="90"/>
      <c r="K16" s="90"/>
      <c r="L16" s="92"/>
      <c r="M16" s="92"/>
      <c r="N16" s="90"/>
    </row>
    <row r="17" spans="1:14" ht="14.25">
      <c r="A17" s="89"/>
      <c r="B17" s="89"/>
      <c r="C17" s="89"/>
      <c r="D17" s="86"/>
      <c r="E17" s="92"/>
      <c r="F17" s="92"/>
      <c r="G17" s="87">
        <f t="shared" si="0"/>
        <v>0</v>
      </c>
      <c r="H17" s="90"/>
      <c r="I17" s="90"/>
      <c r="J17" s="90"/>
      <c r="K17" s="90"/>
      <c r="L17" s="92"/>
      <c r="M17" s="92"/>
      <c r="N17" s="90"/>
    </row>
    <row r="18" spans="1:14" ht="14.25">
      <c r="A18" s="89"/>
      <c r="B18" s="89"/>
      <c r="C18" s="89"/>
      <c r="D18" s="86"/>
      <c r="E18" s="92"/>
      <c r="F18" s="92"/>
      <c r="G18" s="87">
        <f t="shared" si="0"/>
        <v>0</v>
      </c>
      <c r="H18" s="90"/>
      <c r="I18" s="90"/>
      <c r="J18" s="90"/>
      <c r="K18" s="90"/>
      <c r="L18" s="92"/>
      <c r="M18" s="92"/>
      <c r="N18" s="90"/>
    </row>
    <row r="19" spans="1:14" ht="14.25">
      <c r="A19" s="91"/>
      <c r="B19" s="91"/>
      <c r="C19" s="91"/>
      <c r="D19" s="86" t="s">
        <v>4</v>
      </c>
      <c r="E19" s="92" t="s">
        <v>53</v>
      </c>
      <c r="F19" s="92" t="s">
        <v>53</v>
      </c>
      <c r="G19" s="87">
        <f t="shared" si="0"/>
        <v>0</v>
      </c>
      <c r="H19" s="90"/>
      <c r="I19" s="90"/>
      <c r="J19" s="90"/>
      <c r="K19" s="90"/>
      <c r="L19" s="92" t="s">
        <v>53</v>
      </c>
      <c r="M19" s="92" t="s">
        <v>53</v>
      </c>
      <c r="N19" s="90"/>
    </row>
    <row r="20" spans="1:14" ht="14.25">
      <c r="A20" s="86"/>
      <c r="B20" s="86"/>
      <c r="C20" s="89"/>
      <c r="D20" s="86"/>
      <c r="E20" s="90"/>
      <c r="F20" s="90"/>
      <c r="G20" s="87">
        <f t="shared" si="0"/>
        <v>0</v>
      </c>
      <c r="H20" s="90"/>
      <c r="I20" s="90"/>
      <c r="J20" s="90"/>
      <c r="K20" s="90"/>
      <c r="L20" s="90"/>
      <c r="M20" s="90"/>
      <c r="N20" s="90"/>
    </row>
    <row r="21" spans="1:14" ht="14.25">
      <c r="A21" s="86"/>
      <c r="B21" s="86"/>
      <c r="C21" s="89"/>
      <c r="D21" s="86"/>
      <c r="E21" s="90"/>
      <c r="F21" s="90"/>
      <c r="G21" s="87">
        <f t="shared" si="0"/>
        <v>0</v>
      </c>
      <c r="H21" s="90"/>
      <c r="I21" s="90"/>
      <c r="J21" s="90"/>
      <c r="K21" s="90"/>
      <c r="L21" s="90"/>
      <c r="M21" s="90"/>
      <c r="N21" s="90"/>
    </row>
    <row r="22" spans="1:14" ht="14.25">
      <c r="A22" s="86"/>
      <c r="B22" s="86"/>
      <c r="C22" s="89"/>
      <c r="D22" s="86"/>
      <c r="E22" s="90"/>
      <c r="F22" s="90"/>
      <c r="G22" s="87">
        <f t="shared" si="0"/>
        <v>0</v>
      </c>
      <c r="H22" s="90"/>
      <c r="I22" s="90"/>
      <c r="J22" s="90"/>
      <c r="K22" s="90"/>
      <c r="L22" s="90"/>
      <c r="M22" s="90"/>
      <c r="N22" s="90"/>
    </row>
    <row r="23" spans="1:14" ht="14.25">
      <c r="A23" s="86"/>
      <c r="B23" s="86"/>
      <c r="C23" s="91"/>
      <c r="D23" s="86" t="s">
        <v>4</v>
      </c>
      <c r="E23" s="92" t="s">
        <v>53</v>
      </c>
      <c r="F23" s="92" t="s">
        <v>53</v>
      </c>
      <c r="G23" s="87">
        <f t="shared" si="0"/>
        <v>0</v>
      </c>
      <c r="H23" s="90"/>
      <c r="I23" s="90"/>
      <c r="J23" s="90"/>
      <c r="K23" s="90"/>
      <c r="L23" s="92" t="s">
        <v>53</v>
      </c>
      <c r="M23" s="92" t="s">
        <v>53</v>
      </c>
      <c r="N23" s="90"/>
    </row>
    <row r="24" spans="1:14" ht="14.25">
      <c r="A24" s="89"/>
      <c r="B24" s="89"/>
      <c r="C24" s="89"/>
      <c r="D24" s="86"/>
      <c r="E24" s="90"/>
      <c r="F24" s="90"/>
      <c r="G24" s="87">
        <f t="shared" si="0"/>
        <v>0</v>
      </c>
      <c r="H24" s="90"/>
      <c r="I24" s="90"/>
      <c r="J24" s="90"/>
      <c r="K24" s="90"/>
      <c r="L24" s="90"/>
      <c r="M24" s="90"/>
      <c r="N24" s="90"/>
    </row>
    <row r="25" spans="1:14" ht="14.25">
      <c r="A25" s="89"/>
      <c r="B25" s="89"/>
      <c r="C25" s="89"/>
      <c r="D25" s="86"/>
      <c r="E25" s="90"/>
      <c r="F25" s="90"/>
      <c r="G25" s="87">
        <f t="shared" si="0"/>
        <v>0</v>
      </c>
      <c r="H25" s="90"/>
      <c r="I25" s="90"/>
      <c r="J25" s="90"/>
      <c r="K25" s="90"/>
      <c r="L25" s="90"/>
      <c r="M25" s="90"/>
      <c r="N25" s="90"/>
    </row>
    <row r="26" spans="1:14" ht="14.25">
      <c r="A26" s="89"/>
      <c r="B26" s="89"/>
      <c r="C26" s="89"/>
      <c r="D26" s="86"/>
      <c r="E26" s="90"/>
      <c r="F26" s="90"/>
      <c r="G26" s="87">
        <f t="shared" si="0"/>
        <v>0</v>
      </c>
      <c r="H26" s="90"/>
      <c r="I26" s="90"/>
      <c r="J26" s="90"/>
      <c r="K26" s="90"/>
      <c r="L26" s="90"/>
      <c r="M26" s="90"/>
      <c r="N26" s="90"/>
    </row>
    <row r="27" spans="1:14" ht="14.25">
      <c r="A27" s="89"/>
      <c r="B27" s="89"/>
      <c r="C27" s="89"/>
      <c r="D27" s="85" t="s">
        <v>4</v>
      </c>
      <c r="E27" s="92" t="s">
        <v>53</v>
      </c>
      <c r="F27" s="92" t="s">
        <v>53</v>
      </c>
      <c r="G27" s="87">
        <f t="shared" si="0"/>
        <v>0</v>
      </c>
      <c r="H27" s="90"/>
      <c r="I27" s="90"/>
      <c r="J27" s="90"/>
      <c r="K27" s="90"/>
      <c r="L27" s="92" t="s">
        <v>53</v>
      </c>
      <c r="M27" s="92" t="s">
        <v>53</v>
      </c>
      <c r="N27" s="90"/>
    </row>
    <row r="28" spans="1:14" ht="14.25">
      <c r="A28" s="93" t="s">
        <v>36</v>
      </c>
      <c r="B28" s="94"/>
      <c r="C28" s="94"/>
      <c r="D28" s="10" t="s">
        <v>53</v>
      </c>
      <c r="E28" s="95" t="s">
        <v>53</v>
      </c>
      <c r="F28" s="95" t="s">
        <v>53</v>
      </c>
      <c r="G28" s="96">
        <f t="shared" si="0"/>
        <v>0</v>
      </c>
      <c r="H28" s="97"/>
      <c r="I28" s="97"/>
      <c r="J28" s="97"/>
      <c r="K28" s="97"/>
      <c r="L28" s="95" t="s">
        <v>53</v>
      </c>
      <c r="M28" s="95" t="s">
        <v>53</v>
      </c>
      <c r="N28" s="97"/>
    </row>
    <row r="29" spans="1:14" ht="14.25">
      <c r="A29" s="98" t="s">
        <v>31</v>
      </c>
      <c r="B29" s="99" t="s">
        <v>54</v>
      </c>
      <c r="C29" s="99"/>
      <c r="D29" s="99"/>
      <c r="E29" s="99"/>
      <c r="F29" s="99"/>
      <c r="G29" s="99"/>
      <c r="H29" s="99"/>
      <c r="I29" s="99"/>
      <c r="J29" s="99"/>
      <c r="K29" s="99"/>
      <c r="L29" s="99"/>
      <c r="M29" s="99"/>
      <c r="N29" s="99"/>
    </row>
    <row r="30" spans="1:14" ht="14.25">
      <c r="A30" s="98"/>
      <c r="B30" s="99" t="s">
        <v>55</v>
      </c>
      <c r="C30" s="99"/>
      <c r="D30" s="99"/>
      <c r="E30" s="99"/>
      <c r="F30" s="99"/>
      <c r="G30" s="99"/>
      <c r="H30" s="99"/>
      <c r="I30" s="99"/>
      <c r="J30" s="99"/>
      <c r="K30" s="99"/>
      <c r="L30" s="99"/>
      <c r="M30" s="99"/>
      <c r="N30" s="99"/>
    </row>
    <row r="31" spans="1:14" ht="14.25">
      <c r="A31" s="98"/>
      <c r="B31" s="99" t="s">
        <v>56</v>
      </c>
      <c r="C31" s="99"/>
      <c r="D31" s="99"/>
      <c r="E31" s="99"/>
      <c r="F31" s="99"/>
      <c r="G31" s="99"/>
      <c r="H31" s="99"/>
      <c r="I31" s="99"/>
      <c r="J31" s="99"/>
      <c r="K31" s="99"/>
      <c r="L31" s="99"/>
      <c r="M31" s="99"/>
      <c r="N31" s="99"/>
    </row>
    <row r="32" spans="1:14" ht="14.25">
      <c r="A32" s="100"/>
      <c r="B32" s="99" t="s">
        <v>57</v>
      </c>
      <c r="C32" s="99"/>
      <c r="D32" s="99"/>
      <c r="E32" s="99"/>
      <c r="F32" s="99"/>
      <c r="G32" s="99"/>
      <c r="H32" s="99"/>
      <c r="I32" s="99"/>
      <c r="J32" s="99"/>
      <c r="K32" s="99"/>
      <c r="L32" s="99"/>
      <c r="M32" s="99"/>
      <c r="N32" s="99"/>
    </row>
  </sheetData>
  <sheetProtection/>
  <mergeCells count="35">
    <mergeCell ref="A2:N2"/>
    <mergeCell ref="M3:N3"/>
    <mergeCell ref="H4:K4"/>
    <mergeCell ref="B29:N29"/>
    <mergeCell ref="B30:N30"/>
    <mergeCell ref="B31:N31"/>
    <mergeCell ref="B32:N32"/>
    <mergeCell ref="A4:A6"/>
    <mergeCell ref="A8:A11"/>
    <mergeCell ref="A12:A15"/>
    <mergeCell ref="A16:A19"/>
    <mergeCell ref="A20:A23"/>
    <mergeCell ref="A24:A27"/>
    <mergeCell ref="B4:B6"/>
    <mergeCell ref="B8:B11"/>
    <mergeCell ref="B12:B15"/>
    <mergeCell ref="B16:B19"/>
    <mergeCell ref="B20:B23"/>
    <mergeCell ref="B24:B27"/>
    <mergeCell ref="C4:C6"/>
    <mergeCell ref="C8:C11"/>
    <mergeCell ref="C12:C15"/>
    <mergeCell ref="C16:C19"/>
    <mergeCell ref="C20:C23"/>
    <mergeCell ref="C24:C27"/>
    <mergeCell ref="D4:D6"/>
    <mergeCell ref="E4:E6"/>
    <mergeCell ref="F4:F6"/>
    <mergeCell ref="G4:G6"/>
    <mergeCell ref="H5:H6"/>
    <mergeCell ref="J5:J6"/>
    <mergeCell ref="K5:K6"/>
    <mergeCell ref="L4:L6"/>
    <mergeCell ref="M4:M6"/>
    <mergeCell ref="N4:N6"/>
  </mergeCells>
  <printOptions horizontalCentered="1"/>
  <pageMargins left="0.7480314960629921" right="0.7480314960629921" top="0.9842519685039371" bottom="0.5905511811023623" header="0.5118110236220472" footer="0.5118110236220472"/>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R377"/>
  <sheetViews>
    <sheetView zoomScale="110" zoomScaleNormal="110" workbookViewId="0" topLeftCell="A1">
      <pane ySplit="4" topLeftCell="A356" activePane="bottomLeft" state="frozen"/>
      <selection pane="bottomLeft" activeCell="G357" sqref="G357"/>
    </sheetView>
  </sheetViews>
  <sheetFormatPr defaultColWidth="9.125" defaultRowHeight="14.25"/>
  <cols>
    <col min="1" max="1" width="9.875" style="5" customWidth="1"/>
    <col min="2" max="2" width="7.75390625" style="5" customWidth="1"/>
    <col min="3" max="3" width="27.25390625" style="5" customWidth="1"/>
    <col min="4" max="4" width="19.50390625" style="5" customWidth="1"/>
    <col min="5" max="5" width="10.625" style="5" customWidth="1"/>
    <col min="6" max="6" width="9.875" style="5" customWidth="1"/>
    <col min="7" max="7" width="11.75390625" style="5" customWidth="1"/>
    <col min="8" max="8" width="10.625" style="5" customWidth="1"/>
    <col min="9" max="9" width="9.125" style="5" customWidth="1"/>
    <col min="10" max="10" width="10.625" style="5" customWidth="1"/>
    <col min="11" max="11" width="18.75390625" style="5" customWidth="1"/>
    <col min="12" max="12" width="40.25390625" style="5" hidden="1" customWidth="1"/>
    <col min="13" max="15" width="9.00390625" style="5" hidden="1" customWidth="1"/>
    <col min="16" max="32" width="9.00390625" style="5" customWidth="1"/>
    <col min="33" max="16384" width="9.125" style="5" customWidth="1"/>
  </cols>
  <sheetData>
    <row r="1" ht="20.25" customHeight="1">
      <c r="A1" s="6" t="s">
        <v>58</v>
      </c>
    </row>
    <row r="2" spans="1:13" ht="45" customHeight="1">
      <c r="A2" s="7" t="s">
        <v>59</v>
      </c>
      <c r="B2" s="8"/>
      <c r="C2" s="9"/>
      <c r="D2" s="8"/>
      <c r="E2" s="8"/>
      <c r="F2" s="8"/>
      <c r="G2" s="8"/>
      <c r="H2" s="8"/>
      <c r="I2" s="8"/>
      <c r="J2" s="8"/>
      <c r="K2" s="8"/>
      <c r="M2" s="5" t="s">
        <v>60</v>
      </c>
    </row>
    <row r="3" spans="1:13" ht="24.75" customHeight="1">
      <c r="A3" s="10" t="s">
        <v>3</v>
      </c>
      <c r="B3" s="10" t="s">
        <v>42</v>
      </c>
      <c r="C3" s="10" t="s">
        <v>43</v>
      </c>
      <c r="D3" s="10" t="s">
        <v>44</v>
      </c>
      <c r="E3" s="10" t="s">
        <v>61</v>
      </c>
      <c r="F3" s="10" t="s">
        <v>62</v>
      </c>
      <c r="G3" s="10" t="s">
        <v>63</v>
      </c>
      <c r="H3" s="10" t="s">
        <v>47</v>
      </c>
      <c r="I3" s="10" t="s">
        <v>64</v>
      </c>
      <c r="J3" s="10" t="s">
        <v>65</v>
      </c>
      <c r="K3" s="10" t="s">
        <v>48</v>
      </c>
      <c r="M3" s="5" t="s">
        <v>66</v>
      </c>
    </row>
    <row r="4" spans="1:11" ht="24.75" customHeight="1">
      <c r="A4" s="11"/>
      <c r="B4" s="11"/>
      <c r="C4" s="11"/>
      <c r="D4" s="11"/>
      <c r="E4" s="11"/>
      <c r="F4" s="11"/>
      <c r="G4" s="11"/>
      <c r="H4" s="11"/>
      <c r="I4" s="11"/>
      <c r="J4" s="11"/>
      <c r="K4" s="11"/>
    </row>
    <row r="5" spans="1:11" s="1" customFormat="1" ht="24.75" customHeight="1">
      <c r="A5" s="12" t="s">
        <v>23</v>
      </c>
      <c r="B5" s="12">
        <v>1</v>
      </c>
      <c r="C5" s="13" t="s">
        <v>67</v>
      </c>
      <c r="D5" s="13" t="s">
        <v>68</v>
      </c>
      <c r="E5" s="14">
        <v>41</v>
      </c>
      <c r="F5" s="14">
        <f aca="true" t="shared" si="0" ref="F5:F47">E5/15</f>
        <v>2.7333</v>
      </c>
      <c r="G5" s="14" t="s">
        <v>7</v>
      </c>
      <c r="H5" s="13" t="s">
        <v>69</v>
      </c>
      <c r="I5" s="12" t="s">
        <v>70</v>
      </c>
      <c r="J5" s="24" t="s">
        <v>71</v>
      </c>
      <c r="K5" s="25"/>
    </row>
    <row r="6" spans="1:11" s="1" customFormat="1" ht="24.75" customHeight="1">
      <c r="A6" s="12" t="s">
        <v>23</v>
      </c>
      <c r="B6" s="12">
        <v>2</v>
      </c>
      <c r="C6" s="13" t="s">
        <v>72</v>
      </c>
      <c r="D6" s="13" t="s">
        <v>73</v>
      </c>
      <c r="E6" s="15">
        <v>61</v>
      </c>
      <c r="F6" s="14">
        <f t="shared" si="0"/>
        <v>4.0667</v>
      </c>
      <c r="G6" s="14" t="s">
        <v>7</v>
      </c>
      <c r="H6" s="13" t="s">
        <v>69</v>
      </c>
      <c r="I6" s="12" t="s">
        <v>70</v>
      </c>
      <c r="J6" s="24" t="s">
        <v>74</v>
      </c>
      <c r="K6" s="25"/>
    </row>
    <row r="7" spans="1:11" s="1" customFormat="1" ht="24.75" customHeight="1">
      <c r="A7" s="12" t="s">
        <v>23</v>
      </c>
      <c r="B7" s="12">
        <v>3</v>
      </c>
      <c r="C7" s="13" t="s">
        <v>75</v>
      </c>
      <c r="D7" s="13" t="s">
        <v>76</v>
      </c>
      <c r="E7" s="15">
        <v>39</v>
      </c>
      <c r="F7" s="14">
        <f t="shared" si="0"/>
        <v>2.6</v>
      </c>
      <c r="G7" s="14" t="s">
        <v>7</v>
      </c>
      <c r="H7" s="13" t="s">
        <v>69</v>
      </c>
      <c r="I7" s="12" t="s">
        <v>77</v>
      </c>
      <c r="J7" s="24" t="s">
        <v>78</v>
      </c>
      <c r="K7" s="13"/>
    </row>
    <row r="8" spans="1:11" s="1" customFormat="1" ht="24.75" customHeight="1">
      <c r="A8" s="12" t="s">
        <v>23</v>
      </c>
      <c r="B8" s="12">
        <v>4</v>
      </c>
      <c r="C8" s="16" t="s">
        <v>79</v>
      </c>
      <c r="D8" s="16" t="s">
        <v>76</v>
      </c>
      <c r="E8" s="15">
        <v>20.2095</v>
      </c>
      <c r="F8" s="14">
        <f t="shared" si="0"/>
        <v>1.3473</v>
      </c>
      <c r="G8" s="14" t="s">
        <v>7</v>
      </c>
      <c r="H8" s="13" t="s">
        <v>69</v>
      </c>
      <c r="I8" s="12" t="s">
        <v>77</v>
      </c>
      <c r="J8" s="24" t="s">
        <v>80</v>
      </c>
      <c r="K8" s="13"/>
    </row>
    <row r="9" spans="1:11" s="1" customFormat="1" ht="24.75" customHeight="1">
      <c r="A9" s="12" t="s">
        <v>23</v>
      </c>
      <c r="B9" s="12">
        <v>5</v>
      </c>
      <c r="C9" s="16" t="s">
        <v>81</v>
      </c>
      <c r="D9" s="16" t="s">
        <v>82</v>
      </c>
      <c r="E9" s="15">
        <v>27.0915</v>
      </c>
      <c r="F9" s="14">
        <f t="shared" si="0"/>
        <v>1.8061</v>
      </c>
      <c r="G9" s="14" t="s">
        <v>7</v>
      </c>
      <c r="H9" s="13" t="s">
        <v>69</v>
      </c>
      <c r="I9" s="12" t="s">
        <v>70</v>
      </c>
      <c r="J9" s="24" t="s">
        <v>74</v>
      </c>
      <c r="K9" s="13"/>
    </row>
    <row r="10" spans="1:11" s="1" customFormat="1" ht="24.75" customHeight="1">
      <c r="A10" s="12" t="s">
        <v>23</v>
      </c>
      <c r="B10" s="12">
        <v>6</v>
      </c>
      <c r="C10" s="16" t="s">
        <v>83</v>
      </c>
      <c r="D10" s="16" t="s">
        <v>82</v>
      </c>
      <c r="E10" s="15">
        <v>42</v>
      </c>
      <c r="F10" s="14">
        <f t="shared" si="0"/>
        <v>2.8</v>
      </c>
      <c r="G10" s="14" t="s">
        <v>7</v>
      </c>
      <c r="H10" s="13" t="s">
        <v>69</v>
      </c>
      <c r="I10" s="12" t="s">
        <v>70</v>
      </c>
      <c r="J10" s="24" t="s">
        <v>74</v>
      </c>
      <c r="K10" s="13"/>
    </row>
    <row r="11" spans="1:11" s="1" customFormat="1" ht="24.75" customHeight="1">
      <c r="A11" s="12" t="s">
        <v>23</v>
      </c>
      <c r="B11" s="12">
        <v>7</v>
      </c>
      <c r="C11" s="16" t="s">
        <v>84</v>
      </c>
      <c r="D11" s="16" t="s">
        <v>82</v>
      </c>
      <c r="E11" s="15">
        <v>51</v>
      </c>
      <c r="F11" s="14">
        <f t="shared" si="0"/>
        <v>3.4</v>
      </c>
      <c r="G11" s="14" t="s">
        <v>7</v>
      </c>
      <c r="H11" s="13" t="s">
        <v>69</v>
      </c>
      <c r="I11" s="12" t="s">
        <v>70</v>
      </c>
      <c r="J11" s="24" t="s">
        <v>74</v>
      </c>
      <c r="K11" s="13"/>
    </row>
    <row r="12" spans="1:11" s="1" customFormat="1" ht="24.75" customHeight="1">
      <c r="A12" s="12" t="s">
        <v>23</v>
      </c>
      <c r="B12" s="12">
        <v>8</v>
      </c>
      <c r="C12" s="16" t="s">
        <v>85</v>
      </c>
      <c r="D12" s="16" t="s">
        <v>82</v>
      </c>
      <c r="E12" s="15">
        <v>66.612</v>
      </c>
      <c r="F12" s="14">
        <f t="shared" si="0"/>
        <v>4.4408</v>
      </c>
      <c r="G12" s="14" t="s">
        <v>7</v>
      </c>
      <c r="H12" s="13" t="s">
        <v>69</v>
      </c>
      <c r="I12" s="12" t="s">
        <v>70</v>
      </c>
      <c r="J12" s="24" t="s">
        <v>80</v>
      </c>
      <c r="K12" s="13"/>
    </row>
    <row r="13" spans="1:11" s="1" customFormat="1" ht="24.75" customHeight="1">
      <c r="A13" s="12" t="s">
        <v>23</v>
      </c>
      <c r="B13" s="12">
        <v>9</v>
      </c>
      <c r="C13" s="16" t="s">
        <v>86</v>
      </c>
      <c r="D13" s="16" t="s">
        <v>82</v>
      </c>
      <c r="E13" s="15">
        <v>53.1735</v>
      </c>
      <c r="F13" s="14">
        <f t="shared" si="0"/>
        <v>3.5449</v>
      </c>
      <c r="G13" s="14" t="s">
        <v>7</v>
      </c>
      <c r="H13" s="13" t="s">
        <v>69</v>
      </c>
      <c r="I13" s="12" t="s">
        <v>70</v>
      </c>
      <c r="J13" s="24" t="s">
        <v>80</v>
      </c>
      <c r="K13" s="13"/>
    </row>
    <row r="14" spans="1:11" s="1" customFormat="1" ht="24.75" customHeight="1">
      <c r="A14" s="12" t="s">
        <v>23</v>
      </c>
      <c r="B14" s="12">
        <v>10</v>
      </c>
      <c r="C14" s="16" t="s">
        <v>87</v>
      </c>
      <c r="D14" s="16" t="s">
        <v>88</v>
      </c>
      <c r="E14" s="15">
        <v>27.4</v>
      </c>
      <c r="F14" s="14">
        <f t="shared" si="0"/>
        <v>1.8267</v>
      </c>
      <c r="G14" s="14" t="s">
        <v>7</v>
      </c>
      <c r="H14" s="13" t="s">
        <v>69</v>
      </c>
      <c r="I14" s="13" t="s">
        <v>77</v>
      </c>
      <c r="J14" s="24" t="s">
        <v>74</v>
      </c>
      <c r="K14" s="13"/>
    </row>
    <row r="15" spans="1:11" s="1" customFormat="1" ht="24.75" customHeight="1">
      <c r="A15" s="12" t="s">
        <v>23</v>
      </c>
      <c r="B15" s="12">
        <v>11</v>
      </c>
      <c r="C15" s="16" t="s">
        <v>89</v>
      </c>
      <c r="D15" s="16" t="s">
        <v>88</v>
      </c>
      <c r="E15" s="15">
        <v>28.5</v>
      </c>
      <c r="F15" s="14">
        <f t="shared" si="0"/>
        <v>1.9</v>
      </c>
      <c r="G15" s="14" t="s">
        <v>7</v>
      </c>
      <c r="H15" s="13" t="s">
        <v>69</v>
      </c>
      <c r="I15" s="13" t="s">
        <v>77</v>
      </c>
      <c r="J15" s="13" t="s">
        <v>74</v>
      </c>
      <c r="K15" s="12"/>
    </row>
    <row r="16" spans="1:11" s="1" customFormat="1" ht="24.75" customHeight="1">
      <c r="A16" s="12" t="s">
        <v>23</v>
      </c>
      <c r="B16" s="12">
        <v>12</v>
      </c>
      <c r="C16" s="13" t="s">
        <v>90</v>
      </c>
      <c r="D16" s="13" t="s">
        <v>91</v>
      </c>
      <c r="E16" s="14">
        <v>19.3</v>
      </c>
      <c r="F16" s="14">
        <f t="shared" si="0"/>
        <v>1.2867</v>
      </c>
      <c r="G16" s="14" t="s">
        <v>7</v>
      </c>
      <c r="H16" s="13" t="s">
        <v>69</v>
      </c>
      <c r="I16" s="12" t="s">
        <v>70</v>
      </c>
      <c r="J16" s="24" t="s">
        <v>74</v>
      </c>
      <c r="K16" s="12" t="s">
        <v>17</v>
      </c>
    </row>
    <row r="17" spans="1:11" s="1" customFormat="1" ht="18.75" customHeight="1">
      <c r="A17" s="12" t="s">
        <v>23</v>
      </c>
      <c r="B17" s="12">
        <v>13</v>
      </c>
      <c r="C17" s="13" t="s">
        <v>90</v>
      </c>
      <c r="D17" s="13" t="s">
        <v>91</v>
      </c>
      <c r="E17" s="14">
        <v>20</v>
      </c>
      <c r="F17" s="14">
        <f t="shared" si="0"/>
        <v>1.3333</v>
      </c>
      <c r="G17" s="14" t="s">
        <v>7</v>
      </c>
      <c r="H17" s="13" t="s">
        <v>69</v>
      </c>
      <c r="I17" s="12" t="s">
        <v>70</v>
      </c>
      <c r="J17" s="24" t="s">
        <v>74</v>
      </c>
      <c r="K17" s="12" t="s">
        <v>16</v>
      </c>
    </row>
    <row r="18" spans="1:11" s="1" customFormat="1" ht="24.75" customHeight="1">
      <c r="A18" s="12" t="s">
        <v>23</v>
      </c>
      <c r="B18" s="12">
        <v>14</v>
      </c>
      <c r="C18" s="16" t="s">
        <v>92</v>
      </c>
      <c r="D18" s="16" t="s">
        <v>93</v>
      </c>
      <c r="E18" s="15">
        <v>115.5</v>
      </c>
      <c r="F18" s="14">
        <f t="shared" si="0"/>
        <v>7.7</v>
      </c>
      <c r="G18" s="14" t="s">
        <v>7</v>
      </c>
      <c r="H18" s="13" t="s">
        <v>69</v>
      </c>
      <c r="I18" s="12" t="s">
        <v>70</v>
      </c>
      <c r="J18" s="24" t="s">
        <v>74</v>
      </c>
      <c r="K18" s="12" t="s">
        <v>17</v>
      </c>
    </row>
    <row r="19" spans="1:11" s="1" customFormat="1" ht="24.75" customHeight="1">
      <c r="A19" s="12" t="s">
        <v>23</v>
      </c>
      <c r="B19" s="12">
        <v>15</v>
      </c>
      <c r="C19" s="16" t="s">
        <v>94</v>
      </c>
      <c r="D19" s="16" t="s">
        <v>93</v>
      </c>
      <c r="E19" s="15">
        <v>33</v>
      </c>
      <c r="F19" s="14">
        <f t="shared" si="0"/>
        <v>2.2</v>
      </c>
      <c r="G19" s="14" t="s">
        <v>7</v>
      </c>
      <c r="H19" s="13" t="s">
        <v>69</v>
      </c>
      <c r="I19" s="12" t="s">
        <v>70</v>
      </c>
      <c r="J19" s="24" t="s">
        <v>74</v>
      </c>
      <c r="K19" s="12" t="s">
        <v>17</v>
      </c>
    </row>
    <row r="20" spans="1:11" s="1" customFormat="1" ht="24.75" customHeight="1">
      <c r="A20" s="12" t="s">
        <v>23</v>
      </c>
      <c r="B20" s="12">
        <v>16</v>
      </c>
      <c r="C20" s="16" t="s">
        <v>95</v>
      </c>
      <c r="D20" s="16" t="s">
        <v>91</v>
      </c>
      <c r="E20" s="15">
        <v>21.49</v>
      </c>
      <c r="F20" s="14">
        <f t="shared" si="0"/>
        <v>1.4327</v>
      </c>
      <c r="G20" s="14" t="s">
        <v>7</v>
      </c>
      <c r="H20" s="13" t="s">
        <v>69</v>
      </c>
      <c r="I20" s="12" t="s">
        <v>70</v>
      </c>
      <c r="J20" s="24" t="s">
        <v>74</v>
      </c>
      <c r="K20" s="12" t="s">
        <v>17</v>
      </c>
    </row>
    <row r="21" spans="1:11" s="1" customFormat="1" ht="24.75" customHeight="1">
      <c r="A21" s="12" t="s">
        <v>23</v>
      </c>
      <c r="B21" s="12">
        <v>17</v>
      </c>
      <c r="C21" s="16" t="s">
        <v>96</v>
      </c>
      <c r="D21" s="16" t="s">
        <v>91</v>
      </c>
      <c r="E21" s="15">
        <v>78.59</v>
      </c>
      <c r="F21" s="14">
        <f t="shared" si="0"/>
        <v>5.2393</v>
      </c>
      <c r="G21" s="14" t="s">
        <v>7</v>
      </c>
      <c r="H21" s="13" t="s">
        <v>69</v>
      </c>
      <c r="I21" s="12" t="s">
        <v>70</v>
      </c>
      <c r="J21" s="24" t="s">
        <v>74</v>
      </c>
      <c r="K21" s="12" t="s">
        <v>17</v>
      </c>
    </row>
    <row r="22" spans="1:11" s="1" customFormat="1" ht="24.75" customHeight="1">
      <c r="A22" s="12" t="s">
        <v>23</v>
      </c>
      <c r="B22" s="12">
        <v>18</v>
      </c>
      <c r="C22" s="16" t="s">
        <v>97</v>
      </c>
      <c r="D22" s="16" t="s">
        <v>91</v>
      </c>
      <c r="E22" s="15">
        <v>53.4</v>
      </c>
      <c r="F22" s="14">
        <f t="shared" si="0"/>
        <v>3.56</v>
      </c>
      <c r="G22" s="14" t="s">
        <v>7</v>
      </c>
      <c r="H22" s="13" t="s">
        <v>69</v>
      </c>
      <c r="I22" s="12" t="s">
        <v>70</v>
      </c>
      <c r="J22" s="24" t="s">
        <v>74</v>
      </c>
      <c r="K22" s="12" t="s">
        <v>17</v>
      </c>
    </row>
    <row r="23" spans="1:11" s="1" customFormat="1" ht="24.75" customHeight="1">
      <c r="A23" s="12" t="s">
        <v>23</v>
      </c>
      <c r="B23" s="12">
        <v>19</v>
      </c>
      <c r="C23" s="16" t="s">
        <v>98</v>
      </c>
      <c r="D23" s="16" t="s">
        <v>91</v>
      </c>
      <c r="E23" s="15">
        <v>67.65</v>
      </c>
      <c r="F23" s="14">
        <f t="shared" si="0"/>
        <v>4.51</v>
      </c>
      <c r="G23" s="14" t="s">
        <v>7</v>
      </c>
      <c r="H23" s="13" t="s">
        <v>69</v>
      </c>
      <c r="I23" s="12" t="s">
        <v>70</v>
      </c>
      <c r="J23" s="24" t="s">
        <v>74</v>
      </c>
      <c r="K23" s="12" t="s">
        <v>17</v>
      </c>
    </row>
    <row r="24" spans="1:11" s="1" customFormat="1" ht="24.75" customHeight="1">
      <c r="A24" s="12" t="s">
        <v>23</v>
      </c>
      <c r="B24" s="12">
        <v>20</v>
      </c>
      <c r="C24" s="16" t="s">
        <v>99</v>
      </c>
      <c r="D24" s="16" t="s">
        <v>91</v>
      </c>
      <c r="E24" s="15">
        <v>79.3</v>
      </c>
      <c r="F24" s="14">
        <f t="shared" si="0"/>
        <v>5.2867</v>
      </c>
      <c r="G24" s="14" t="s">
        <v>7</v>
      </c>
      <c r="H24" s="13" t="s">
        <v>69</v>
      </c>
      <c r="I24" s="12" t="s">
        <v>70</v>
      </c>
      <c r="J24" s="24" t="s">
        <v>74</v>
      </c>
      <c r="K24" s="12" t="s">
        <v>17</v>
      </c>
    </row>
    <row r="25" spans="1:11" s="1" customFormat="1" ht="24.75" customHeight="1">
      <c r="A25" s="12" t="s">
        <v>23</v>
      </c>
      <c r="B25" s="12">
        <v>21</v>
      </c>
      <c r="C25" s="16" t="s">
        <v>100</v>
      </c>
      <c r="D25" s="16" t="s">
        <v>101</v>
      </c>
      <c r="E25" s="15">
        <v>25</v>
      </c>
      <c r="F25" s="14">
        <f t="shared" si="0"/>
        <v>1.6667</v>
      </c>
      <c r="G25" s="14" t="s">
        <v>7</v>
      </c>
      <c r="H25" s="13" t="s">
        <v>69</v>
      </c>
      <c r="I25" s="12" t="s">
        <v>70</v>
      </c>
      <c r="J25" s="24" t="s">
        <v>74</v>
      </c>
      <c r="K25" s="12" t="s">
        <v>17</v>
      </c>
    </row>
    <row r="26" spans="1:11" s="1" customFormat="1" ht="24.75" customHeight="1">
      <c r="A26" s="12" t="s">
        <v>23</v>
      </c>
      <c r="B26" s="12">
        <v>22</v>
      </c>
      <c r="C26" s="16" t="s">
        <v>102</v>
      </c>
      <c r="D26" s="16" t="s">
        <v>103</v>
      </c>
      <c r="E26" s="15">
        <v>27.08</v>
      </c>
      <c r="F26" s="14">
        <f t="shared" si="0"/>
        <v>1.8053</v>
      </c>
      <c r="G26" s="14" t="s">
        <v>7</v>
      </c>
      <c r="H26" s="13" t="s">
        <v>69</v>
      </c>
      <c r="I26" s="12" t="s">
        <v>70</v>
      </c>
      <c r="J26" s="24" t="s">
        <v>80</v>
      </c>
      <c r="K26" s="12" t="s">
        <v>17</v>
      </c>
    </row>
    <row r="27" spans="1:11" s="1" customFormat="1" ht="24.75" customHeight="1">
      <c r="A27" s="12" t="s">
        <v>23</v>
      </c>
      <c r="B27" s="12">
        <v>23</v>
      </c>
      <c r="C27" s="16" t="s">
        <v>104</v>
      </c>
      <c r="D27" s="16" t="s">
        <v>82</v>
      </c>
      <c r="E27" s="15">
        <v>91.9</v>
      </c>
      <c r="F27" s="14">
        <f t="shared" si="0"/>
        <v>6.1267</v>
      </c>
      <c r="G27" s="14" t="s">
        <v>7</v>
      </c>
      <c r="H27" s="13" t="s">
        <v>69</v>
      </c>
      <c r="I27" s="12" t="s">
        <v>70</v>
      </c>
      <c r="J27" s="24" t="s">
        <v>80</v>
      </c>
      <c r="K27" s="12" t="s">
        <v>17</v>
      </c>
    </row>
    <row r="28" spans="1:11" s="1" customFormat="1" ht="24.75" customHeight="1">
      <c r="A28" s="12" t="s">
        <v>23</v>
      </c>
      <c r="B28" s="12">
        <v>24</v>
      </c>
      <c r="C28" s="16" t="s">
        <v>105</v>
      </c>
      <c r="D28" s="16" t="s">
        <v>93</v>
      </c>
      <c r="E28" s="15">
        <v>16</v>
      </c>
      <c r="F28" s="14">
        <f t="shared" si="0"/>
        <v>1.0667</v>
      </c>
      <c r="G28" s="14" t="s">
        <v>7</v>
      </c>
      <c r="H28" s="13" t="s">
        <v>69</v>
      </c>
      <c r="I28" s="12" t="s">
        <v>70</v>
      </c>
      <c r="J28" s="24" t="s">
        <v>74</v>
      </c>
      <c r="K28" s="12" t="s">
        <v>17</v>
      </c>
    </row>
    <row r="29" spans="1:11" s="1" customFormat="1" ht="24.75" customHeight="1">
      <c r="A29" s="12" t="s">
        <v>23</v>
      </c>
      <c r="B29" s="12">
        <v>25</v>
      </c>
      <c r="C29" s="16" t="s">
        <v>106</v>
      </c>
      <c r="D29" s="16" t="s">
        <v>93</v>
      </c>
      <c r="E29" s="15">
        <v>30</v>
      </c>
      <c r="F29" s="14">
        <f t="shared" si="0"/>
        <v>2</v>
      </c>
      <c r="G29" s="14" t="s">
        <v>7</v>
      </c>
      <c r="H29" s="13" t="s">
        <v>69</v>
      </c>
      <c r="I29" s="12" t="s">
        <v>70</v>
      </c>
      <c r="J29" s="24" t="s">
        <v>80</v>
      </c>
      <c r="K29" s="12" t="s">
        <v>17</v>
      </c>
    </row>
    <row r="30" spans="1:11" s="1" customFormat="1" ht="24.75" customHeight="1">
      <c r="A30" s="12" t="s">
        <v>23</v>
      </c>
      <c r="B30" s="12">
        <v>26</v>
      </c>
      <c r="C30" s="17" t="s">
        <v>107</v>
      </c>
      <c r="D30" s="18" t="s">
        <v>108</v>
      </c>
      <c r="E30" s="19">
        <v>39.5</v>
      </c>
      <c r="F30" s="14">
        <f t="shared" si="0"/>
        <v>2.6333</v>
      </c>
      <c r="G30" s="14" t="s">
        <v>7</v>
      </c>
      <c r="H30" s="13" t="s">
        <v>69</v>
      </c>
      <c r="I30" s="12" t="s">
        <v>70</v>
      </c>
      <c r="J30" s="24" t="s">
        <v>78</v>
      </c>
      <c r="K30" s="12" t="s">
        <v>17</v>
      </c>
    </row>
    <row r="31" spans="1:11" s="1" customFormat="1" ht="24.75" customHeight="1">
      <c r="A31" s="12" t="s">
        <v>23</v>
      </c>
      <c r="B31" s="12">
        <v>27</v>
      </c>
      <c r="C31" s="17" t="s">
        <v>109</v>
      </c>
      <c r="D31" s="18" t="s">
        <v>108</v>
      </c>
      <c r="E31" s="19">
        <v>18.87</v>
      </c>
      <c r="F31" s="14">
        <f t="shared" si="0"/>
        <v>1.258</v>
      </c>
      <c r="G31" s="14" t="s">
        <v>7</v>
      </c>
      <c r="H31" s="13" t="s">
        <v>69</v>
      </c>
      <c r="I31" s="12" t="s">
        <v>70</v>
      </c>
      <c r="J31" s="24" t="s">
        <v>78</v>
      </c>
      <c r="K31" s="12" t="s">
        <v>17</v>
      </c>
    </row>
    <row r="32" spans="1:11" s="1" customFormat="1" ht="22.5" customHeight="1">
      <c r="A32" s="12" t="s">
        <v>23</v>
      </c>
      <c r="B32" s="12">
        <v>28</v>
      </c>
      <c r="C32" s="17" t="s">
        <v>109</v>
      </c>
      <c r="D32" s="18" t="s">
        <v>108</v>
      </c>
      <c r="E32" s="19">
        <v>15</v>
      </c>
      <c r="F32" s="14">
        <f t="shared" si="0"/>
        <v>1</v>
      </c>
      <c r="G32" s="14" t="s">
        <v>7</v>
      </c>
      <c r="H32" s="13" t="s">
        <v>69</v>
      </c>
      <c r="I32" s="12" t="s">
        <v>70</v>
      </c>
      <c r="J32" s="24" t="s">
        <v>78</v>
      </c>
      <c r="K32" s="12" t="s">
        <v>16</v>
      </c>
    </row>
    <row r="33" spans="1:11" s="1" customFormat="1" ht="24.75" customHeight="1">
      <c r="A33" s="12" t="s">
        <v>23</v>
      </c>
      <c r="B33" s="12">
        <v>29</v>
      </c>
      <c r="C33" s="20" t="s">
        <v>110</v>
      </c>
      <c r="D33" s="20" t="s">
        <v>111</v>
      </c>
      <c r="E33" s="21">
        <v>36</v>
      </c>
      <c r="F33" s="14">
        <f t="shared" si="0"/>
        <v>2.4</v>
      </c>
      <c r="G33" s="14" t="s">
        <v>7</v>
      </c>
      <c r="H33" s="13" t="s">
        <v>69</v>
      </c>
      <c r="I33" s="12" t="s">
        <v>77</v>
      </c>
      <c r="J33" s="24" t="s">
        <v>78</v>
      </c>
      <c r="K33" s="12" t="s">
        <v>17</v>
      </c>
    </row>
    <row r="34" spans="1:11" s="1" customFormat="1" ht="24.75" customHeight="1">
      <c r="A34" s="12" t="s">
        <v>23</v>
      </c>
      <c r="B34" s="12">
        <v>30</v>
      </c>
      <c r="C34" s="22" t="s">
        <v>112</v>
      </c>
      <c r="D34" s="13" t="s">
        <v>88</v>
      </c>
      <c r="E34" s="14">
        <v>173.5</v>
      </c>
      <c r="F34" s="14">
        <f t="shared" si="0"/>
        <v>11.5667</v>
      </c>
      <c r="G34" s="14" t="s">
        <v>7</v>
      </c>
      <c r="H34" s="13" t="s">
        <v>69</v>
      </c>
      <c r="I34" s="12" t="s">
        <v>70</v>
      </c>
      <c r="J34" s="24" t="s">
        <v>71</v>
      </c>
      <c r="K34" s="13"/>
    </row>
    <row r="35" spans="1:11" s="1" customFormat="1" ht="24.75" customHeight="1">
      <c r="A35" s="12" t="s">
        <v>23</v>
      </c>
      <c r="B35" s="12">
        <v>31</v>
      </c>
      <c r="C35" s="13" t="s">
        <v>113</v>
      </c>
      <c r="D35" s="13" t="s">
        <v>88</v>
      </c>
      <c r="E35" s="14">
        <v>65</v>
      </c>
      <c r="F35" s="14">
        <f t="shared" si="0"/>
        <v>4.3333</v>
      </c>
      <c r="G35" s="14" t="s">
        <v>7</v>
      </c>
      <c r="H35" s="13" t="s">
        <v>69</v>
      </c>
      <c r="I35" s="13" t="s">
        <v>70</v>
      </c>
      <c r="J35" s="24" t="s">
        <v>74</v>
      </c>
      <c r="K35" s="13"/>
    </row>
    <row r="36" spans="1:11" s="1" customFormat="1" ht="32.25" customHeight="1">
      <c r="A36" s="12" t="s">
        <v>23</v>
      </c>
      <c r="B36" s="12">
        <v>32</v>
      </c>
      <c r="C36" s="22" t="s">
        <v>114</v>
      </c>
      <c r="D36" s="13" t="s">
        <v>88</v>
      </c>
      <c r="E36" s="15">
        <v>160</v>
      </c>
      <c r="F36" s="14">
        <f t="shared" si="0"/>
        <v>10.6667</v>
      </c>
      <c r="G36" s="14" t="s">
        <v>7</v>
      </c>
      <c r="H36" s="13" t="s">
        <v>69</v>
      </c>
      <c r="I36" s="13" t="s">
        <v>70</v>
      </c>
      <c r="J36" s="24" t="s">
        <v>74</v>
      </c>
      <c r="K36" s="13"/>
    </row>
    <row r="37" spans="1:11" s="1" customFormat="1" ht="24.75" customHeight="1">
      <c r="A37" s="12" t="s">
        <v>23</v>
      </c>
      <c r="B37" s="12">
        <v>33</v>
      </c>
      <c r="C37" s="22" t="s">
        <v>115</v>
      </c>
      <c r="D37" s="16" t="s">
        <v>88</v>
      </c>
      <c r="E37" s="15">
        <v>15.94</v>
      </c>
      <c r="F37" s="14">
        <f t="shared" si="0"/>
        <v>1.0627</v>
      </c>
      <c r="G37" s="14" t="s">
        <v>5</v>
      </c>
      <c r="H37" s="13" t="s">
        <v>69</v>
      </c>
      <c r="I37" s="13" t="s">
        <v>70</v>
      </c>
      <c r="J37" s="24" t="s">
        <v>71</v>
      </c>
      <c r="K37" s="13"/>
    </row>
    <row r="38" spans="1:11" s="1" customFormat="1" ht="24.75" customHeight="1">
      <c r="A38" s="12" t="s">
        <v>23</v>
      </c>
      <c r="B38" s="12">
        <v>34</v>
      </c>
      <c r="C38" s="22" t="s">
        <v>116</v>
      </c>
      <c r="D38" s="16" t="s">
        <v>88</v>
      </c>
      <c r="E38" s="15">
        <v>7.9</v>
      </c>
      <c r="F38" s="14">
        <f t="shared" si="0"/>
        <v>0.5267</v>
      </c>
      <c r="G38" s="14" t="s">
        <v>5</v>
      </c>
      <c r="H38" s="13" t="s">
        <v>69</v>
      </c>
      <c r="I38" s="13" t="s">
        <v>70</v>
      </c>
      <c r="J38" s="24" t="s">
        <v>71</v>
      </c>
      <c r="K38" s="13"/>
    </row>
    <row r="39" spans="1:11" s="1" customFormat="1" ht="24.75" customHeight="1">
      <c r="A39" s="12" t="s">
        <v>23</v>
      </c>
      <c r="B39" s="12">
        <v>35</v>
      </c>
      <c r="C39" s="22" t="s">
        <v>117</v>
      </c>
      <c r="D39" s="16" t="s">
        <v>88</v>
      </c>
      <c r="E39" s="15">
        <v>10.8</v>
      </c>
      <c r="F39" s="14">
        <f t="shared" si="0"/>
        <v>0.72</v>
      </c>
      <c r="G39" s="14" t="s">
        <v>5</v>
      </c>
      <c r="H39" s="13" t="s">
        <v>69</v>
      </c>
      <c r="I39" s="12" t="s">
        <v>70</v>
      </c>
      <c r="J39" s="24" t="s">
        <v>71</v>
      </c>
      <c r="K39" s="25"/>
    </row>
    <row r="40" spans="1:11" s="1" customFormat="1" ht="24.75" customHeight="1">
      <c r="A40" s="12" t="s">
        <v>23</v>
      </c>
      <c r="B40" s="12">
        <v>36</v>
      </c>
      <c r="C40" s="13" t="s">
        <v>118</v>
      </c>
      <c r="D40" s="13" t="s">
        <v>101</v>
      </c>
      <c r="E40" s="14">
        <v>82.1</v>
      </c>
      <c r="F40" s="14">
        <f t="shared" si="0"/>
        <v>5.4733</v>
      </c>
      <c r="G40" s="14" t="s">
        <v>5</v>
      </c>
      <c r="H40" s="13" t="s">
        <v>69</v>
      </c>
      <c r="I40" s="26" t="s">
        <v>77</v>
      </c>
      <c r="J40" s="24" t="s">
        <v>80</v>
      </c>
      <c r="K40" s="12"/>
    </row>
    <row r="41" spans="1:11" s="1" customFormat="1" ht="24.75" customHeight="1">
      <c r="A41" s="12" t="s">
        <v>23</v>
      </c>
      <c r="B41" s="12">
        <v>37</v>
      </c>
      <c r="C41" s="16" t="s">
        <v>119</v>
      </c>
      <c r="D41" s="16" t="s">
        <v>88</v>
      </c>
      <c r="E41" s="21">
        <v>5.8014</v>
      </c>
      <c r="F41" s="14">
        <f t="shared" si="0"/>
        <v>0.3868</v>
      </c>
      <c r="G41" s="14" t="s">
        <v>7</v>
      </c>
      <c r="H41" s="13" t="s">
        <v>69</v>
      </c>
      <c r="I41" s="12" t="s">
        <v>77</v>
      </c>
      <c r="J41" s="24" t="s">
        <v>80</v>
      </c>
      <c r="K41" s="12" t="s">
        <v>17</v>
      </c>
    </row>
    <row r="42" spans="1:11" s="1" customFormat="1" ht="24.75" customHeight="1">
      <c r="A42" s="12" t="s">
        <v>23</v>
      </c>
      <c r="B42" s="12">
        <v>38</v>
      </c>
      <c r="C42" s="13" t="s">
        <v>120</v>
      </c>
      <c r="D42" s="13" t="s">
        <v>88</v>
      </c>
      <c r="E42" s="21">
        <v>17.6193</v>
      </c>
      <c r="F42" s="14">
        <f t="shared" si="0"/>
        <v>1.1746</v>
      </c>
      <c r="G42" s="14" t="s">
        <v>7</v>
      </c>
      <c r="H42" s="13" t="s">
        <v>69</v>
      </c>
      <c r="I42" s="12" t="s">
        <v>70</v>
      </c>
      <c r="J42" s="24" t="s">
        <v>80</v>
      </c>
      <c r="K42" s="12" t="s">
        <v>17</v>
      </c>
    </row>
    <row r="43" spans="1:11" s="1" customFormat="1" ht="24.75" customHeight="1">
      <c r="A43" s="12" t="s">
        <v>23</v>
      </c>
      <c r="B43" s="12">
        <v>39</v>
      </c>
      <c r="C43" s="13" t="s">
        <v>121</v>
      </c>
      <c r="D43" s="13" t="s">
        <v>88</v>
      </c>
      <c r="E43" s="21">
        <v>18.3662</v>
      </c>
      <c r="F43" s="14">
        <f t="shared" si="0"/>
        <v>1.2244</v>
      </c>
      <c r="G43" s="14" t="s">
        <v>7</v>
      </c>
      <c r="H43" s="13" t="s">
        <v>69</v>
      </c>
      <c r="I43" s="12" t="s">
        <v>70</v>
      </c>
      <c r="J43" s="24" t="s">
        <v>80</v>
      </c>
      <c r="K43" s="12" t="s">
        <v>17</v>
      </c>
    </row>
    <row r="44" spans="1:11" s="1" customFormat="1" ht="24.75" customHeight="1">
      <c r="A44" s="12" t="s">
        <v>23</v>
      </c>
      <c r="B44" s="12">
        <v>40</v>
      </c>
      <c r="C44" s="12" t="s">
        <v>122</v>
      </c>
      <c r="D44" s="12" t="s">
        <v>91</v>
      </c>
      <c r="E44" s="23">
        <v>50</v>
      </c>
      <c r="F44" s="14">
        <f t="shared" si="0"/>
        <v>3.3333</v>
      </c>
      <c r="G44" s="12" t="s">
        <v>8</v>
      </c>
      <c r="H44" s="12" t="s">
        <v>21</v>
      </c>
      <c r="I44" s="26" t="s">
        <v>70</v>
      </c>
      <c r="J44" s="24" t="s">
        <v>80</v>
      </c>
      <c r="K44" s="12"/>
    </row>
    <row r="45" spans="1:11" s="1" customFormat="1" ht="24.75" customHeight="1">
      <c r="A45" s="12" t="s">
        <v>23</v>
      </c>
      <c r="B45" s="12">
        <v>41</v>
      </c>
      <c r="C45" s="12" t="s">
        <v>123</v>
      </c>
      <c r="D45" s="12" t="s">
        <v>91</v>
      </c>
      <c r="E45" s="23">
        <v>54</v>
      </c>
      <c r="F45" s="14">
        <f t="shared" si="0"/>
        <v>3.6</v>
      </c>
      <c r="G45" s="12" t="s">
        <v>8</v>
      </c>
      <c r="H45" s="12" t="s">
        <v>21</v>
      </c>
      <c r="I45" s="26" t="s">
        <v>77</v>
      </c>
      <c r="J45" s="24" t="s">
        <v>80</v>
      </c>
      <c r="K45" s="25"/>
    </row>
    <row r="46" spans="1:11" s="1" customFormat="1" ht="24.75" customHeight="1">
      <c r="A46" s="12" t="s">
        <v>23</v>
      </c>
      <c r="B46" s="12">
        <v>42</v>
      </c>
      <c r="C46" s="12" t="s">
        <v>124</v>
      </c>
      <c r="D46" s="12" t="s">
        <v>91</v>
      </c>
      <c r="E46" s="23">
        <v>16</v>
      </c>
      <c r="F46" s="14">
        <f t="shared" si="0"/>
        <v>1.0667</v>
      </c>
      <c r="G46" s="12" t="s">
        <v>7</v>
      </c>
      <c r="H46" s="13" t="s">
        <v>69</v>
      </c>
      <c r="I46" s="26" t="s">
        <v>77</v>
      </c>
      <c r="J46" s="24" t="s">
        <v>80</v>
      </c>
      <c r="K46" s="12" t="s">
        <v>17</v>
      </c>
    </row>
    <row r="47" spans="1:11" s="1" customFormat="1" ht="22.5" customHeight="1">
      <c r="A47" s="12" t="s">
        <v>23</v>
      </c>
      <c r="B47" s="12">
        <v>43</v>
      </c>
      <c r="C47" s="12" t="s">
        <v>124</v>
      </c>
      <c r="D47" s="12" t="s">
        <v>91</v>
      </c>
      <c r="E47" s="23">
        <v>14</v>
      </c>
      <c r="F47" s="14">
        <f t="shared" si="0"/>
        <v>0.9333</v>
      </c>
      <c r="G47" s="12" t="s">
        <v>7</v>
      </c>
      <c r="H47" s="13" t="s">
        <v>69</v>
      </c>
      <c r="I47" s="26" t="s">
        <v>77</v>
      </c>
      <c r="J47" s="24" t="s">
        <v>80</v>
      </c>
      <c r="K47" s="12" t="s">
        <v>16</v>
      </c>
    </row>
    <row r="48" spans="1:11" s="1" customFormat="1" ht="24.75" customHeight="1">
      <c r="A48" s="12" t="s">
        <v>23</v>
      </c>
      <c r="B48" s="12">
        <v>44</v>
      </c>
      <c r="C48" s="12" t="s">
        <v>125</v>
      </c>
      <c r="D48" s="12" t="s">
        <v>93</v>
      </c>
      <c r="E48" s="12">
        <v>8.8668</v>
      </c>
      <c r="F48" s="14">
        <f aca="true" t="shared" si="1" ref="F48:F84">E48/15</f>
        <v>0.5911</v>
      </c>
      <c r="G48" s="12" t="s">
        <v>9</v>
      </c>
      <c r="H48" s="12" t="s">
        <v>21</v>
      </c>
      <c r="I48" s="26" t="s">
        <v>70</v>
      </c>
      <c r="J48" s="12" t="s">
        <v>74</v>
      </c>
      <c r="K48" s="25"/>
    </row>
    <row r="49" spans="1:11" s="1" customFormat="1" ht="24.75" customHeight="1">
      <c r="A49" s="12" t="s">
        <v>23</v>
      </c>
      <c r="B49" s="12">
        <v>45</v>
      </c>
      <c r="C49" s="12" t="s">
        <v>126</v>
      </c>
      <c r="D49" s="12" t="s">
        <v>93</v>
      </c>
      <c r="E49" s="23">
        <v>5.004</v>
      </c>
      <c r="F49" s="14">
        <f t="shared" si="1"/>
        <v>0.3336</v>
      </c>
      <c r="G49" s="12" t="s">
        <v>9</v>
      </c>
      <c r="H49" s="12" t="s">
        <v>21</v>
      </c>
      <c r="I49" s="26" t="s">
        <v>70</v>
      </c>
      <c r="J49" s="12" t="s">
        <v>74</v>
      </c>
      <c r="K49" s="25"/>
    </row>
    <row r="50" spans="1:11" s="1" customFormat="1" ht="24.75" customHeight="1">
      <c r="A50" s="12" t="s">
        <v>23</v>
      </c>
      <c r="B50" s="12">
        <v>46</v>
      </c>
      <c r="C50" s="12" t="s">
        <v>127</v>
      </c>
      <c r="D50" s="12" t="s">
        <v>93</v>
      </c>
      <c r="E50" s="12">
        <v>12.7605</v>
      </c>
      <c r="F50" s="14">
        <f t="shared" si="1"/>
        <v>0.8507</v>
      </c>
      <c r="G50" s="12" t="s">
        <v>9</v>
      </c>
      <c r="H50" s="12" t="s">
        <v>21</v>
      </c>
      <c r="I50" s="26" t="s">
        <v>70</v>
      </c>
      <c r="J50" s="12" t="s">
        <v>78</v>
      </c>
      <c r="K50" s="25"/>
    </row>
    <row r="51" spans="1:11" s="1" customFormat="1" ht="24.75" customHeight="1">
      <c r="A51" s="12" t="s">
        <v>23</v>
      </c>
      <c r="B51" s="12">
        <v>47</v>
      </c>
      <c r="C51" s="12" t="s">
        <v>128</v>
      </c>
      <c r="D51" s="12" t="s">
        <v>73</v>
      </c>
      <c r="E51" s="12">
        <v>9.4616</v>
      </c>
      <c r="F51" s="14">
        <f t="shared" si="1"/>
        <v>0.6308</v>
      </c>
      <c r="G51" s="12" t="s">
        <v>9</v>
      </c>
      <c r="H51" s="12" t="s">
        <v>21</v>
      </c>
      <c r="I51" s="26" t="s">
        <v>70</v>
      </c>
      <c r="J51" s="12" t="s">
        <v>80</v>
      </c>
      <c r="K51" s="25"/>
    </row>
    <row r="52" spans="1:11" s="1" customFormat="1" ht="24.75" customHeight="1">
      <c r="A52" s="12" t="s">
        <v>23</v>
      </c>
      <c r="B52" s="12">
        <v>48</v>
      </c>
      <c r="C52" s="12" t="s">
        <v>129</v>
      </c>
      <c r="D52" s="12" t="s">
        <v>73</v>
      </c>
      <c r="E52" s="12">
        <v>1.4421</v>
      </c>
      <c r="F52" s="14">
        <f t="shared" si="1"/>
        <v>0.0961</v>
      </c>
      <c r="G52" s="12" t="s">
        <v>9</v>
      </c>
      <c r="H52" s="12" t="s">
        <v>21</v>
      </c>
      <c r="I52" s="26" t="s">
        <v>77</v>
      </c>
      <c r="J52" s="12" t="s">
        <v>80</v>
      </c>
      <c r="K52" s="25"/>
    </row>
    <row r="53" spans="1:11" s="1" customFormat="1" ht="24.75" customHeight="1">
      <c r="A53" s="12" t="s">
        <v>23</v>
      </c>
      <c r="B53" s="12">
        <v>49</v>
      </c>
      <c r="C53" s="12" t="s">
        <v>130</v>
      </c>
      <c r="D53" s="12" t="s">
        <v>73</v>
      </c>
      <c r="E53" s="12">
        <v>5.5056</v>
      </c>
      <c r="F53" s="14">
        <f t="shared" si="1"/>
        <v>0.367</v>
      </c>
      <c r="G53" s="12" t="s">
        <v>9</v>
      </c>
      <c r="H53" s="12" t="s">
        <v>21</v>
      </c>
      <c r="I53" s="26" t="s">
        <v>77</v>
      </c>
      <c r="J53" s="12" t="s">
        <v>80</v>
      </c>
      <c r="K53" s="25"/>
    </row>
    <row r="54" spans="1:11" s="1" customFormat="1" ht="24.75" customHeight="1">
      <c r="A54" s="12" t="s">
        <v>23</v>
      </c>
      <c r="B54" s="12">
        <v>50</v>
      </c>
      <c r="C54" s="12" t="s">
        <v>131</v>
      </c>
      <c r="D54" s="12" t="s">
        <v>73</v>
      </c>
      <c r="E54" s="12">
        <v>2.5558</v>
      </c>
      <c r="F54" s="14">
        <f t="shared" si="1"/>
        <v>0.1704</v>
      </c>
      <c r="G54" s="12" t="s">
        <v>8</v>
      </c>
      <c r="H54" s="12" t="s">
        <v>21</v>
      </c>
      <c r="I54" s="26" t="s">
        <v>77</v>
      </c>
      <c r="J54" s="12" t="s">
        <v>80</v>
      </c>
      <c r="K54" s="25"/>
    </row>
    <row r="55" spans="1:11" s="1" customFormat="1" ht="24.75" customHeight="1">
      <c r="A55" s="12" t="s">
        <v>23</v>
      </c>
      <c r="B55" s="12">
        <v>51</v>
      </c>
      <c r="C55" s="12" t="s">
        <v>132</v>
      </c>
      <c r="D55" s="12" t="s">
        <v>73</v>
      </c>
      <c r="E55" s="12">
        <v>6.9303</v>
      </c>
      <c r="F55" s="14">
        <f t="shared" si="1"/>
        <v>0.462</v>
      </c>
      <c r="G55" s="12" t="s">
        <v>8</v>
      </c>
      <c r="H55" s="12" t="s">
        <v>21</v>
      </c>
      <c r="I55" s="26" t="s">
        <v>70</v>
      </c>
      <c r="J55" s="12" t="s">
        <v>80</v>
      </c>
      <c r="K55" s="25"/>
    </row>
    <row r="56" spans="1:11" s="1" customFormat="1" ht="24.75" customHeight="1">
      <c r="A56" s="12" t="s">
        <v>23</v>
      </c>
      <c r="B56" s="12">
        <v>52</v>
      </c>
      <c r="C56" s="12" t="s">
        <v>133</v>
      </c>
      <c r="D56" s="12" t="s">
        <v>73</v>
      </c>
      <c r="E56" s="12">
        <v>13.3861</v>
      </c>
      <c r="F56" s="14">
        <f t="shared" si="1"/>
        <v>0.8924</v>
      </c>
      <c r="G56" s="12" t="s">
        <v>9</v>
      </c>
      <c r="H56" s="12" t="s">
        <v>21</v>
      </c>
      <c r="I56" s="26" t="s">
        <v>70</v>
      </c>
      <c r="J56" s="12" t="s">
        <v>80</v>
      </c>
      <c r="K56" s="25"/>
    </row>
    <row r="57" spans="1:11" s="1" customFormat="1" ht="24.75" customHeight="1">
      <c r="A57" s="12" t="s">
        <v>23</v>
      </c>
      <c r="B57" s="12">
        <v>53</v>
      </c>
      <c r="C57" s="12" t="s">
        <v>134</v>
      </c>
      <c r="D57" s="12" t="s">
        <v>73</v>
      </c>
      <c r="E57" s="12">
        <v>13.3671</v>
      </c>
      <c r="F57" s="14">
        <f t="shared" si="1"/>
        <v>0.8911</v>
      </c>
      <c r="G57" s="12" t="s">
        <v>8</v>
      </c>
      <c r="H57" s="12" t="s">
        <v>21</v>
      </c>
      <c r="I57" s="26" t="s">
        <v>70</v>
      </c>
      <c r="J57" s="12" t="s">
        <v>71</v>
      </c>
      <c r="K57" s="25"/>
    </row>
    <row r="58" spans="1:11" s="1" customFormat="1" ht="24.75" customHeight="1">
      <c r="A58" s="12" t="s">
        <v>23</v>
      </c>
      <c r="B58" s="12">
        <v>54</v>
      </c>
      <c r="C58" s="12" t="s">
        <v>135</v>
      </c>
      <c r="D58" s="12" t="s">
        <v>101</v>
      </c>
      <c r="E58" s="23">
        <v>14</v>
      </c>
      <c r="F58" s="14">
        <f t="shared" si="1"/>
        <v>0.9333</v>
      </c>
      <c r="G58" s="12" t="s">
        <v>9</v>
      </c>
      <c r="H58" s="12" t="s">
        <v>21</v>
      </c>
      <c r="I58" s="26" t="s">
        <v>77</v>
      </c>
      <c r="J58" s="12" t="s">
        <v>80</v>
      </c>
      <c r="K58" s="25"/>
    </row>
    <row r="59" spans="1:11" s="1" customFormat="1" ht="24.75" customHeight="1">
      <c r="A59" s="12" t="s">
        <v>23</v>
      </c>
      <c r="B59" s="12">
        <v>55</v>
      </c>
      <c r="C59" s="12" t="s">
        <v>136</v>
      </c>
      <c r="D59" s="12" t="s">
        <v>101</v>
      </c>
      <c r="E59" s="23">
        <v>10</v>
      </c>
      <c r="F59" s="14">
        <f t="shared" si="1"/>
        <v>0.6667</v>
      </c>
      <c r="G59" s="12" t="s">
        <v>8</v>
      </c>
      <c r="H59" s="12" t="s">
        <v>21</v>
      </c>
      <c r="I59" s="26" t="s">
        <v>77</v>
      </c>
      <c r="J59" s="12" t="s">
        <v>78</v>
      </c>
      <c r="K59" s="25"/>
    </row>
    <row r="60" spans="1:11" s="1" customFormat="1" ht="24.75" customHeight="1">
      <c r="A60" s="12" t="s">
        <v>23</v>
      </c>
      <c r="B60" s="12">
        <v>56</v>
      </c>
      <c r="C60" s="12" t="s">
        <v>137</v>
      </c>
      <c r="D60" s="12" t="s">
        <v>101</v>
      </c>
      <c r="E60" s="23">
        <v>16</v>
      </c>
      <c r="F60" s="14">
        <f t="shared" si="1"/>
        <v>1.0667</v>
      </c>
      <c r="G60" s="12" t="s">
        <v>7</v>
      </c>
      <c r="H60" s="12" t="s">
        <v>21</v>
      </c>
      <c r="I60" s="26" t="s">
        <v>77</v>
      </c>
      <c r="J60" s="12" t="s">
        <v>78</v>
      </c>
      <c r="K60" s="25"/>
    </row>
    <row r="61" spans="1:11" s="1" customFormat="1" ht="24.75" customHeight="1">
      <c r="A61" s="12" t="s">
        <v>23</v>
      </c>
      <c r="B61" s="12">
        <v>57</v>
      </c>
      <c r="C61" s="12" t="s">
        <v>134</v>
      </c>
      <c r="D61" s="12" t="s">
        <v>101</v>
      </c>
      <c r="E61" s="23">
        <v>40</v>
      </c>
      <c r="F61" s="14">
        <f t="shared" si="1"/>
        <v>2.6667</v>
      </c>
      <c r="G61" s="12" t="s">
        <v>9</v>
      </c>
      <c r="H61" s="12" t="s">
        <v>21</v>
      </c>
      <c r="I61" s="26" t="s">
        <v>77</v>
      </c>
      <c r="J61" s="12" t="s">
        <v>80</v>
      </c>
      <c r="K61" s="25"/>
    </row>
    <row r="62" spans="1:11" s="1" customFormat="1" ht="24.75" customHeight="1">
      <c r="A62" s="12" t="s">
        <v>23</v>
      </c>
      <c r="B62" s="12">
        <v>58</v>
      </c>
      <c r="C62" s="12" t="s">
        <v>138</v>
      </c>
      <c r="D62" s="12" t="s">
        <v>101</v>
      </c>
      <c r="E62" s="23">
        <v>20</v>
      </c>
      <c r="F62" s="14">
        <f t="shared" si="1"/>
        <v>1.3333</v>
      </c>
      <c r="G62" s="12" t="s">
        <v>8</v>
      </c>
      <c r="H62" s="12" t="s">
        <v>21</v>
      </c>
      <c r="I62" s="26" t="s">
        <v>77</v>
      </c>
      <c r="J62" s="12" t="s">
        <v>80</v>
      </c>
      <c r="K62" s="25"/>
    </row>
    <row r="63" spans="1:11" s="1" customFormat="1" ht="24.75" customHeight="1">
      <c r="A63" s="12" t="s">
        <v>23</v>
      </c>
      <c r="B63" s="12">
        <v>59</v>
      </c>
      <c r="C63" s="12" t="s">
        <v>139</v>
      </c>
      <c r="D63" s="12" t="s">
        <v>101</v>
      </c>
      <c r="E63" s="23">
        <v>7</v>
      </c>
      <c r="F63" s="14">
        <f t="shared" si="1"/>
        <v>0.4667</v>
      </c>
      <c r="G63" s="12" t="s">
        <v>9</v>
      </c>
      <c r="H63" s="12" t="s">
        <v>21</v>
      </c>
      <c r="I63" s="26" t="s">
        <v>77</v>
      </c>
      <c r="J63" s="12" t="s">
        <v>74</v>
      </c>
      <c r="K63" s="25"/>
    </row>
    <row r="64" spans="1:11" s="1" customFormat="1" ht="24.75" customHeight="1">
      <c r="A64" s="12" t="s">
        <v>23</v>
      </c>
      <c r="B64" s="12">
        <v>60</v>
      </c>
      <c r="C64" s="12" t="s">
        <v>140</v>
      </c>
      <c r="D64" s="12" t="s">
        <v>101</v>
      </c>
      <c r="E64" s="23">
        <v>14</v>
      </c>
      <c r="F64" s="14">
        <f t="shared" si="1"/>
        <v>0.9333</v>
      </c>
      <c r="G64" s="12" t="s">
        <v>9</v>
      </c>
      <c r="H64" s="12" t="s">
        <v>21</v>
      </c>
      <c r="I64" s="26" t="s">
        <v>77</v>
      </c>
      <c r="J64" s="12" t="s">
        <v>78</v>
      </c>
      <c r="K64" s="25"/>
    </row>
    <row r="65" spans="1:11" s="1" customFormat="1" ht="24.75" customHeight="1">
      <c r="A65" s="12" t="s">
        <v>23</v>
      </c>
      <c r="B65" s="12">
        <v>61</v>
      </c>
      <c r="C65" s="12" t="s">
        <v>141</v>
      </c>
      <c r="D65" s="12" t="s">
        <v>101</v>
      </c>
      <c r="E65" s="23">
        <v>11</v>
      </c>
      <c r="F65" s="14">
        <f t="shared" si="1"/>
        <v>0.7333</v>
      </c>
      <c r="G65" s="12" t="s">
        <v>9</v>
      </c>
      <c r="H65" s="12" t="s">
        <v>21</v>
      </c>
      <c r="I65" s="26" t="s">
        <v>77</v>
      </c>
      <c r="J65" s="12" t="s">
        <v>78</v>
      </c>
      <c r="K65" s="25"/>
    </row>
    <row r="66" spans="1:11" s="1" customFormat="1" ht="24.75" customHeight="1">
      <c r="A66" s="12" t="s">
        <v>23</v>
      </c>
      <c r="B66" s="12">
        <v>62</v>
      </c>
      <c r="C66" s="12" t="s">
        <v>142</v>
      </c>
      <c r="D66" s="12" t="s">
        <v>101</v>
      </c>
      <c r="E66" s="23">
        <v>6</v>
      </c>
      <c r="F66" s="14">
        <f t="shared" si="1"/>
        <v>0.4</v>
      </c>
      <c r="G66" s="12" t="s">
        <v>9</v>
      </c>
      <c r="H66" s="12" t="s">
        <v>21</v>
      </c>
      <c r="I66" s="26" t="s">
        <v>77</v>
      </c>
      <c r="J66" s="12" t="s">
        <v>74</v>
      </c>
      <c r="K66" s="25"/>
    </row>
    <row r="67" spans="1:11" s="1" customFormat="1" ht="24.75" customHeight="1">
      <c r="A67" s="12" t="s">
        <v>23</v>
      </c>
      <c r="B67" s="12">
        <v>63</v>
      </c>
      <c r="C67" s="12" t="s">
        <v>143</v>
      </c>
      <c r="D67" s="12" t="s">
        <v>103</v>
      </c>
      <c r="E67" s="12">
        <v>10.2563</v>
      </c>
      <c r="F67" s="14">
        <f t="shared" si="1"/>
        <v>0.6838</v>
      </c>
      <c r="G67" s="12" t="s">
        <v>8</v>
      </c>
      <c r="H67" s="12" t="s">
        <v>21</v>
      </c>
      <c r="I67" s="26" t="s">
        <v>70</v>
      </c>
      <c r="J67" s="12" t="s">
        <v>80</v>
      </c>
      <c r="K67" s="25"/>
    </row>
    <row r="68" spans="1:11" s="1" customFormat="1" ht="24.75" customHeight="1">
      <c r="A68" s="12" t="s">
        <v>23</v>
      </c>
      <c r="B68" s="12">
        <v>64</v>
      </c>
      <c r="C68" s="12" t="s">
        <v>144</v>
      </c>
      <c r="D68" s="12" t="s">
        <v>103</v>
      </c>
      <c r="E68" s="12">
        <v>28.3993</v>
      </c>
      <c r="F68" s="14">
        <f t="shared" si="1"/>
        <v>1.8933</v>
      </c>
      <c r="G68" s="12" t="s">
        <v>9</v>
      </c>
      <c r="H68" s="12" t="s">
        <v>21</v>
      </c>
      <c r="I68" s="26" t="s">
        <v>70</v>
      </c>
      <c r="J68" s="12" t="s">
        <v>80</v>
      </c>
      <c r="K68" s="13"/>
    </row>
    <row r="69" spans="1:11" s="1" customFormat="1" ht="24.75" customHeight="1">
      <c r="A69" s="12" t="s">
        <v>23</v>
      </c>
      <c r="B69" s="12">
        <v>65</v>
      </c>
      <c r="C69" s="12" t="s">
        <v>145</v>
      </c>
      <c r="D69" s="12" t="s">
        <v>103</v>
      </c>
      <c r="E69" s="12">
        <v>5.8487</v>
      </c>
      <c r="F69" s="14">
        <f t="shared" si="1"/>
        <v>0.3899</v>
      </c>
      <c r="G69" s="12" t="s">
        <v>9</v>
      </c>
      <c r="H69" s="12" t="s">
        <v>21</v>
      </c>
      <c r="I69" s="26" t="s">
        <v>70</v>
      </c>
      <c r="J69" s="12" t="s">
        <v>78</v>
      </c>
      <c r="K69" s="13"/>
    </row>
    <row r="70" spans="1:12" s="1" customFormat="1" ht="24.75" customHeight="1">
      <c r="A70" s="12" t="s">
        <v>23</v>
      </c>
      <c r="B70" s="12">
        <v>66</v>
      </c>
      <c r="C70" s="12" t="s">
        <v>146</v>
      </c>
      <c r="D70" s="12" t="s">
        <v>103</v>
      </c>
      <c r="E70" s="23">
        <v>3.064</v>
      </c>
      <c r="F70" s="14">
        <f t="shared" si="1"/>
        <v>0.2043</v>
      </c>
      <c r="G70" s="12" t="s">
        <v>7</v>
      </c>
      <c r="H70" s="12" t="s">
        <v>147</v>
      </c>
      <c r="I70" s="26" t="s">
        <v>70</v>
      </c>
      <c r="J70" s="12" t="s">
        <v>78</v>
      </c>
      <c r="K70" s="13"/>
      <c r="L70" s="35" t="s">
        <v>148</v>
      </c>
    </row>
    <row r="71" spans="1:12" s="1" customFormat="1" ht="24.75" customHeight="1">
      <c r="A71" s="12" t="s">
        <v>23</v>
      </c>
      <c r="B71" s="12">
        <v>67</v>
      </c>
      <c r="C71" s="12" t="s">
        <v>149</v>
      </c>
      <c r="D71" s="12" t="s">
        <v>108</v>
      </c>
      <c r="E71" s="23">
        <v>6</v>
      </c>
      <c r="F71" s="14">
        <f t="shared" si="1"/>
        <v>0.4</v>
      </c>
      <c r="G71" s="12" t="s">
        <v>7</v>
      </c>
      <c r="H71" s="12" t="s">
        <v>21</v>
      </c>
      <c r="I71" s="26" t="s">
        <v>70</v>
      </c>
      <c r="J71" s="12" t="s">
        <v>74</v>
      </c>
      <c r="K71" s="13"/>
      <c r="L71" s="35" t="s">
        <v>150</v>
      </c>
    </row>
    <row r="72" spans="1:12" s="1" customFormat="1" ht="24.75" customHeight="1">
      <c r="A72" s="12" t="s">
        <v>23</v>
      </c>
      <c r="B72" s="12">
        <v>68</v>
      </c>
      <c r="C72" s="12" t="s">
        <v>151</v>
      </c>
      <c r="D72" s="12" t="s">
        <v>108</v>
      </c>
      <c r="E72" s="23">
        <v>70</v>
      </c>
      <c r="F72" s="14">
        <f t="shared" si="1"/>
        <v>4.6667</v>
      </c>
      <c r="G72" s="12" t="s">
        <v>10</v>
      </c>
      <c r="H72" s="12" t="s">
        <v>21</v>
      </c>
      <c r="I72" s="26" t="s">
        <v>70</v>
      </c>
      <c r="J72" s="12" t="s">
        <v>78</v>
      </c>
      <c r="K72" s="13"/>
      <c r="L72" s="35"/>
    </row>
    <row r="73" spans="1:12" s="1" customFormat="1" ht="24.75" customHeight="1">
      <c r="A73" s="12" t="s">
        <v>23</v>
      </c>
      <c r="B73" s="12">
        <v>69</v>
      </c>
      <c r="C73" s="12" t="s">
        <v>152</v>
      </c>
      <c r="D73" s="12" t="s">
        <v>108</v>
      </c>
      <c r="E73" s="23">
        <v>1</v>
      </c>
      <c r="F73" s="14">
        <f t="shared" si="1"/>
        <v>0.0667</v>
      </c>
      <c r="G73" s="12" t="s">
        <v>10</v>
      </c>
      <c r="H73" s="12" t="s">
        <v>21</v>
      </c>
      <c r="I73" s="26" t="s">
        <v>70</v>
      </c>
      <c r="J73" s="12" t="s">
        <v>80</v>
      </c>
      <c r="K73" s="13"/>
      <c r="L73" s="35" t="s">
        <v>153</v>
      </c>
    </row>
    <row r="74" spans="1:12" s="1" customFormat="1" ht="24.75" customHeight="1">
      <c r="A74" s="12" t="s">
        <v>23</v>
      </c>
      <c r="B74" s="12">
        <v>70</v>
      </c>
      <c r="C74" s="12" t="s">
        <v>154</v>
      </c>
      <c r="D74" s="12" t="s">
        <v>108</v>
      </c>
      <c r="E74" s="23">
        <v>3</v>
      </c>
      <c r="F74" s="14">
        <f t="shared" si="1"/>
        <v>0.2</v>
      </c>
      <c r="G74" s="12" t="s">
        <v>8</v>
      </c>
      <c r="H74" s="12" t="s">
        <v>21</v>
      </c>
      <c r="I74" s="26" t="s">
        <v>70</v>
      </c>
      <c r="J74" s="12" t="s">
        <v>74</v>
      </c>
      <c r="K74" s="13"/>
      <c r="L74" s="35" t="s">
        <v>155</v>
      </c>
    </row>
    <row r="75" spans="1:12" s="1" customFormat="1" ht="24.75" customHeight="1">
      <c r="A75" s="12" t="s">
        <v>23</v>
      </c>
      <c r="B75" s="12">
        <v>71</v>
      </c>
      <c r="C75" s="12" t="s">
        <v>156</v>
      </c>
      <c r="D75" s="12" t="s">
        <v>108</v>
      </c>
      <c r="E75" s="23">
        <v>15</v>
      </c>
      <c r="F75" s="14">
        <f t="shared" si="1"/>
        <v>1</v>
      </c>
      <c r="G75" s="12" t="s">
        <v>9</v>
      </c>
      <c r="H75" s="12" t="s">
        <v>21</v>
      </c>
      <c r="I75" s="26" t="s">
        <v>70</v>
      </c>
      <c r="J75" s="12" t="s">
        <v>78</v>
      </c>
      <c r="K75" s="13"/>
      <c r="L75" s="35" t="s">
        <v>157</v>
      </c>
    </row>
    <row r="76" spans="1:12" s="1" customFormat="1" ht="24.75" customHeight="1">
      <c r="A76" s="12" t="s">
        <v>23</v>
      </c>
      <c r="B76" s="12">
        <v>72</v>
      </c>
      <c r="C76" s="12" t="s">
        <v>158</v>
      </c>
      <c r="D76" s="12" t="s">
        <v>108</v>
      </c>
      <c r="E76" s="23">
        <v>2</v>
      </c>
      <c r="F76" s="14">
        <f t="shared" si="1"/>
        <v>0.1333</v>
      </c>
      <c r="G76" s="12" t="s">
        <v>8</v>
      </c>
      <c r="H76" s="12" t="s">
        <v>21</v>
      </c>
      <c r="I76" s="26" t="s">
        <v>70</v>
      </c>
      <c r="J76" s="12" t="s">
        <v>80</v>
      </c>
      <c r="K76" s="25"/>
      <c r="L76" s="35" t="s">
        <v>159</v>
      </c>
    </row>
    <row r="77" spans="1:11" s="1" customFormat="1" ht="24.75" customHeight="1">
      <c r="A77" s="12" t="s">
        <v>23</v>
      </c>
      <c r="B77" s="12">
        <v>73</v>
      </c>
      <c r="C77" s="12" t="s">
        <v>160</v>
      </c>
      <c r="D77" s="12" t="s">
        <v>82</v>
      </c>
      <c r="E77" s="12">
        <v>8.3565</v>
      </c>
      <c r="F77" s="14">
        <f t="shared" si="1"/>
        <v>0.5571</v>
      </c>
      <c r="G77" s="12" t="s">
        <v>11</v>
      </c>
      <c r="H77" s="12" t="s">
        <v>21</v>
      </c>
      <c r="I77" s="26" t="s">
        <v>70</v>
      </c>
      <c r="J77" s="12" t="s">
        <v>71</v>
      </c>
      <c r="K77" s="25"/>
    </row>
    <row r="78" spans="1:11" s="1" customFormat="1" ht="24.75" customHeight="1">
      <c r="A78" s="12" t="s">
        <v>23</v>
      </c>
      <c r="B78" s="12">
        <v>74</v>
      </c>
      <c r="C78" s="12" t="s">
        <v>161</v>
      </c>
      <c r="D78" s="12" t="s">
        <v>82</v>
      </c>
      <c r="E78" s="23">
        <v>5.406</v>
      </c>
      <c r="F78" s="14">
        <f t="shared" si="1"/>
        <v>0.3604</v>
      </c>
      <c r="G78" s="12" t="s">
        <v>8</v>
      </c>
      <c r="H78" s="12" t="s">
        <v>21</v>
      </c>
      <c r="I78" s="26" t="s">
        <v>70</v>
      </c>
      <c r="J78" s="12" t="s">
        <v>74</v>
      </c>
      <c r="K78" s="25"/>
    </row>
    <row r="79" spans="1:11" s="1" customFormat="1" ht="24.75" customHeight="1">
      <c r="A79" s="12" t="s">
        <v>23</v>
      </c>
      <c r="B79" s="12">
        <v>75</v>
      </c>
      <c r="C79" s="12" t="s">
        <v>162</v>
      </c>
      <c r="D79" s="12" t="s">
        <v>82</v>
      </c>
      <c r="E79" s="23">
        <v>23.063</v>
      </c>
      <c r="F79" s="14">
        <f t="shared" si="1"/>
        <v>1.5375</v>
      </c>
      <c r="G79" s="12" t="s">
        <v>9</v>
      </c>
      <c r="H79" s="12" t="s">
        <v>21</v>
      </c>
      <c r="I79" s="26" t="s">
        <v>70</v>
      </c>
      <c r="J79" s="12" t="s">
        <v>74</v>
      </c>
      <c r="K79" s="12"/>
    </row>
    <row r="80" spans="1:11" s="1" customFormat="1" ht="24.75" customHeight="1">
      <c r="A80" s="12" t="s">
        <v>23</v>
      </c>
      <c r="B80" s="12">
        <v>76</v>
      </c>
      <c r="C80" s="12" t="s">
        <v>163</v>
      </c>
      <c r="D80" s="12" t="s">
        <v>82</v>
      </c>
      <c r="E80" s="23">
        <v>17.09</v>
      </c>
      <c r="F80" s="14">
        <f t="shared" si="1"/>
        <v>1.1393</v>
      </c>
      <c r="G80" s="12" t="s">
        <v>9</v>
      </c>
      <c r="H80" s="12" t="s">
        <v>21</v>
      </c>
      <c r="I80" s="26" t="s">
        <v>70</v>
      </c>
      <c r="J80" s="12" t="s">
        <v>74</v>
      </c>
      <c r="K80" s="12"/>
    </row>
    <row r="81" spans="1:11" s="1" customFormat="1" ht="24.75" customHeight="1">
      <c r="A81" s="12" t="s">
        <v>23</v>
      </c>
      <c r="B81" s="12">
        <v>77</v>
      </c>
      <c r="C81" s="12" t="s">
        <v>164</v>
      </c>
      <c r="D81" s="12" t="s">
        <v>82</v>
      </c>
      <c r="E81" s="23">
        <v>36.67</v>
      </c>
      <c r="F81" s="14">
        <f t="shared" si="1"/>
        <v>2.4447</v>
      </c>
      <c r="G81" s="12" t="s">
        <v>9</v>
      </c>
      <c r="H81" s="12" t="s">
        <v>21</v>
      </c>
      <c r="I81" s="26" t="s">
        <v>70</v>
      </c>
      <c r="J81" s="12" t="s">
        <v>74</v>
      </c>
      <c r="K81" s="12"/>
    </row>
    <row r="82" spans="1:11" s="1" customFormat="1" ht="24.75" customHeight="1">
      <c r="A82" s="12" t="s">
        <v>23</v>
      </c>
      <c r="B82" s="12">
        <v>78</v>
      </c>
      <c r="C82" s="12" t="s">
        <v>165</v>
      </c>
      <c r="D82" s="12" t="s">
        <v>82</v>
      </c>
      <c r="E82" s="23">
        <v>10.22</v>
      </c>
      <c r="F82" s="14">
        <f t="shared" si="1"/>
        <v>0.6813</v>
      </c>
      <c r="G82" s="12" t="s">
        <v>8</v>
      </c>
      <c r="H82" s="12" t="s">
        <v>21</v>
      </c>
      <c r="I82" s="26" t="s">
        <v>70</v>
      </c>
      <c r="J82" s="12" t="s">
        <v>74</v>
      </c>
      <c r="K82" s="12"/>
    </row>
    <row r="83" spans="1:11" s="1" customFormat="1" ht="24.75" customHeight="1">
      <c r="A83" s="12" t="s">
        <v>23</v>
      </c>
      <c r="B83" s="12">
        <v>79</v>
      </c>
      <c r="C83" s="12" t="s">
        <v>166</v>
      </c>
      <c r="D83" s="12" t="s">
        <v>82</v>
      </c>
      <c r="E83" s="23">
        <v>52.35</v>
      </c>
      <c r="F83" s="14">
        <f t="shared" si="1"/>
        <v>3.49</v>
      </c>
      <c r="G83" s="12" t="s">
        <v>8</v>
      </c>
      <c r="H83" s="12" t="s">
        <v>21</v>
      </c>
      <c r="I83" s="26" t="s">
        <v>70</v>
      </c>
      <c r="J83" s="12" t="s">
        <v>74</v>
      </c>
      <c r="K83" s="12"/>
    </row>
    <row r="84" spans="1:11" s="1" customFormat="1" ht="24.75" customHeight="1">
      <c r="A84" s="12" t="s">
        <v>23</v>
      </c>
      <c r="B84" s="12">
        <v>80</v>
      </c>
      <c r="C84" s="12" t="s">
        <v>167</v>
      </c>
      <c r="D84" s="12" t="s">
        <v>82</v>
      </c>
      <c r="E84" s="23">
        <v>9.86</v>
      </c>
      <c r="F84" s="14">
        <f t="shared" si="1"/>
        <v>0.6573</v>
      </c>
      <c r="G84" s="12" t="s">
        <v>9</v>
      </c>
      <c r="H84" s="12" t="s">
        <v>21</v>
      </c>
      <c r="I84" s="26" t="s">
        <v>70</v>
      </c>
      <c r="J84" s="12" t="s">
        <v>74</v>
      </c>
      <c r="K84" s="25"/>
    </row>
    <row r="85" spans="1:11" s="1" customFormat="1" ht="24.75" customHeight="1">
      <c r="A85" s="12" t="s">
        <v>23</v>
      </c>
      <c r="B85" s="12">
        <v>81</v>
      </c>
      <c r="C85" s="12" t="s">
        <v>168</v>
      </c>
      <c r="D85" s="12" t="s">
        <v>82</v>
      </c>
      <c r="E85" s="23">
        <v>6.2</v>
      </c>
      <c r="F85" s="14">
        <f aca="true" t="shared" si="2" ref="F85:F116">E85/15</f>
        <v>0.4133</v>
      </c>
      <c r="G85" s="12" t="s">
        <v>9</v>
      </c>
      <c r="H85" s="12" t="s">
        <v>21</v>
      </c>
      <c r="I85" s="26" t="s">
        <v>70</v>
      </c>
      <c r="J85" s="12" t="s">
        <v>74</v>
      </c>
      <c r="K85" s="12"/>
    </row>
    <row r="86" spans="1:11" s="1" customFormat="1" ht="24.75" customHeight="1">
      <c r="A86" s="12" t="s">
        <v>23</v>
      </c>
      <c r="B86" s="12">
        <v>82</v>
      </c>
      <c r="C86" s="12" t="s">
        <v>169</v>
      </c>
      <c r="D86" s="12" t="s">
        <v>82</v>
      </c>
      <c r="E86" s="23">
        <v>7.52</v>
      </c>
      <c r="F86" s="14">
        <f t="shared" si="2"/>
        <v>0.5013</v>
      </c>
      <c r="G86" s="12" t="s">
        <v>7</v>
      </c>
      <c r="H86" s="12" t="s">
        <v>21</v>
      </c>
      <c r="I86" s="26" t="s">
        <v>70</v>
      </c>
      <c r="J86" s="12" t="s">
        <v>74</v>
      </c>
      <c r="K86" s="12"/>
    </row>
    <row r="87" spans="1:11" s="1" customFormat="1" ht="24.75" customHeight="1">
      <c r="A87" s="12" t="s">
        <v>23</v>
      </c>
      <c r="B87" s="12">
        <v>83</v>
      </c>
      <c r="C87" s="12" t="s">
        <v>170</v>
      </c>
      <c r="D87" s="12" t="s">
        <v>88</v>
      </c>
      <c r="E87" s="23">
        <v>25.5389</v>
      </c>
      <c r="F87" s="14">
        <f t="shared" si="2"/>
        <v>1.7026</v>
      </c>
      <c r="G87" s="12" t="s">
        <v>9</v>
      </c>
      <c r="H87" s="12" t="s">
        <v>21</v>
      </c>
      <c r="I87" s="26" t="s">
        <v>70</v>
      </c>
      <c r="J87" s="12" t="s">
        <v>74</v>
      </c>
      <c r="K87" s="12"/>
    </row>
    <row r="88" spans="1:11" s="1" customFormat="1" ht="24.75" customHeight="1">
      <c r="A88" s="12" t="s">
        <v>23</v>
      </c>
      <c r="B88" s="12">
        <v>84</v>
      </c>
      <c r="C88" s="12" t="s">
        <v>171</v>
      </c>
      <c r="D88" s="12" t="s">
        <v>88</v>
      </c>
      <c r="E88" s="23">
        <v>4.6181</v>
      </c>
      <c r="F88" s="14">
        <f t="shared" si="2"/>
        <v>0.3079</v>
      </c>
      <c r="G88" s="12" t="s">
        <v>8</v>
      </c>
      <c r="H88" s="12" t="s">
        <v>21</v>
      </c>
      <c r="I88" s="26" t="s">
        <v>70</v>
      </c>
      <c r="J88" s="12" t="s">
        <v>74</v>
      </c>
      <c r="K88" s="13"/>
    </row>
    <row r="89" spans="1:11" s="1" customFormat="1" ht="24.75" customHeight="1">
      <c r="A89" s="12" t="s">
        <v>23</v>
      </c>
      <c r="B89" s="12">
        <v>85</v>
      </c>
      <c r="C89" s="12" t="s">
        <v>172</v>
      </c>
      <c r="D89" s="12" t="s">
        <v>88</v>
      </c>
      <c r="E89" s="23">
        <v>5.7416</v>
      </c>
      <c r="F89" s="14">
        <f t="shared" si="2"/>
        <v>0.3828</v>
      </c>
      <c r="G89" s="12" t="s">
        <v>8</v>
      </c>
      <c r="H89" s="12" t="s">
        <v>21</v>
      </c>
      <c r="I89" s="26" t="s">
        <v>70</v>
      </c>
      <c r="J89" s="12" t="s">
        <v>74</v>
      </c>
      <c r="K89" s="13"/>
    </row>
    <row r="90" spans="1:11" s="1" customFormat="1" ht="24.75" customHeight="1">
      <c r="A90" s="12" t="s">
        <v>23</v>
      </c>
      <c r="B90" s="12">
        <v>86</v>
      </c>
      <c r="C90" s="12" t="s">
        <v>173</v>
      </c>
      <c r="D90" s="12" t="s">
        <v>88</v>
      </c>
      <c r="E90" s="23">
        <v>7.5616</v>
      </c>
      <c r="F90" s="14">
        <f t="shared" si="2"/>
        <v>0.5041</v>
      </c>
      <c r="G90" s="12" t="s">
        <v>9</v>
      </c>
      <c r="H90" s="12" t="s">
        <v>21</v>
      </c>
      <c r="I90" s="26" t="s">
        <v>70</v>
      </c>
      <c r="J90" s="12" t="s">
        <v>71</v>
      </c>
      <c r="K90" s="13"/>
    </row>
    <row r="91" spans="1:11" s="1" customFormat="1" ht="24.75" customHeight="1">
      <c r="A91" s="12" t="s">
        <v>23</v>
      </c>
      <c r="B91" s="12">
        <v>87</v>
      </c>
      <c r="C91" s="12" t="s">
        <v>174</v>
      </c>
      <c r="D91" s="12" t="s">
        <v>88</v>
      </c>
      <c r="E91" s="23">
        <v>0.348</v>
      </c>
      <c r="F91" s="14">
        <f t="shared" si="2"/>
        <v>0.0232</v>
      </c>
      <c r="G91" s="12" t="s">
        <v>9</v>
      </c>
      <c r="H91" s="12" t="s">
        <v>21</v>
      </c>
      <c r="I91" s="26" t="s">
        <v>70</v>
      </c>
      <c r="J91" s="12" t="s">
        <v>80</v>
      </c>
      <c r="K91" s="13"/>
    </row>
    <row r="92" spans="1:11" s="1" customFormat="1" ht="24.75" customHeight="1">
      <c r="A92" s="12" t="s">
        <v>23</v>
      </c>
      <c r="B92" s="12">
        <v>88</v>
      </c>
      <c r="C92" s="12" t="s">
        <v>175</v>
      </c>
      <c r="D92" s="12" t="s">
        <v>88</v>
      </c>
      <c r="E92" s="12">
        <v>0.6045</v>
      </c>
      <c r="F92" s="14">
        <f t="shared" si="2"/>
        <v>0.0403</v>
      </c>
      <c r="G92" s="12" t="s">
        <v>9</v>
      </c>
      <c r="H92" s="12" t="s">
        <v>21</v>
      </c>
      <c r="I92" s="26" t="s">
        <v>70</v>
      </c>
      <c r="J92" s="12" t="s">
        <v>80</v>
      </c>
      <c r="K92" s="13"/>
    </row>
    <row r="93" spans="1:11" s="1" customFormat="1" ht="24.75" customHeight="1">
      <c r="A93" s="12" t="s">
        <v>23</v>
      </c>
      <c r="B93" s="12">
        <v>89</v>
      </c>
      <c r="C93" s="12" t="s">
        <v>176</v>
      </c>
      <c r="D93" s="12" t="s">
        <v>88</v>
      </c>
      <c r="E93" s="12">
        <v>40.9395</v>
      </c>
      <c r="F93" s="14">
        <f t="shared" si="2"/>
        <v>2.7293</v>
      </c>
      <c r="G93" s="12" t="s">
        <v>8</v>
      </c>
      <c r="H93" s="12" t="s">
        <v>21</v>
      </c>
      <c r="I93" s="26" t="s">
        <v>70</v>
      </c>
      <c r="J93" s="12" t="s">
        <v>80</v>
      </c>
      <c r="K93" s="13"/>
    </row>
    <row r="94" spans="1:11" s="1" customFormat="1" ht="24.75" customHeight="1">
      <c r="A94" s="12" t="s">
        <v>23</v>
      </c>
      <c r="B94" s="12">
        <v>90</v>
      </c>
      <c r="C94" s="12" t="s">
        <v>177</v>
      </c>
      <c r="D94" s="12" t="s">
        <v>88</v>
      </c>
      <c r="E94" s="23">
        <v>5.13</v>
      </c>
      <c r="F94" s="14">
        <f t="shared" si="2"/>
        <v>0.342</v>
      </c>
      <c r="G94" s="12" t="s">
        <v>9</v>
      </c>
      <c r="H94" s="12" t="s">
        <v>21</v>
      </c>
      <c r="I94" s="26" t="s">
        <v>70</v>
      </c>
      <c r="J94" s="12" t="s">
        <v>80</v>
      </c>
      <c r="K94" s="13"/>
    </row>
    <row r="95" spans="1:11" s="1" customFormat="1" ht="24.75" customHeight="1">
      <c r="A95" s="12" t="s">
        <v>23</v>
      </c>
      <c r="B95" s="12">
        <v>91</v>
      </c>
      <c r="C95" s="12" t="s">
        <v>178</v>
      </c>
      <c r="D95" s="12" t="s">
        <v>88</v>
      </c>
      <c r="E95" s="12">
        <v>31.7985</v>
      </c>
      <c r="F95" s="14">
        <f t="shared" si="2"/>
        <v>2.1199</v>
      </c>
      <c r="G95" s="12" t="s">
        <v>8</v>
      </c>
      <c r="H95" s="12" t="s">
        <v>21</v>
      </c>
      <c r="I95" s="26" t="s">
        <v>70</v>
      </c>
      <c r="J95" s="12" t="s">
        <v>80</v>
      </c>
      <c r="K95" s="12"/>
    </row>
    <row r="96" spans="1:11" s="1" customFormat="1" ht="24.75" customHeight="1">
      <c r="A96" s="12" t="s">
        <v>23</v>
      </c>
      <c r="B96" s="12">
        <v>92</v>
      </c>
      <c r="C96" s="12" t="s">
        <v>179</v>
      </c>
      <c r="D96" s="12" t="s">
        <v>88</v>
      </c>
      <c r="E96" s="23">
        <v>3.27</v>
      </c>
      <c r="F96" s="14">
        <f t="shared" si="2"/>
        <v>0.218</v>
      </c>
      <c r="G96" s="12" t="s">
        <v>8</v>
      </c>
      <c r="H96" s="12" t="s">
        <v>21</v>
      </c>
      <c r="I96" s="26" t="s">
        <v>70</v>
      </c>
      <c r="J96" s="12" t="s">
        <v>74</v>
      </c>
      <c r="K96" s="12"/>
    </row>
    <row r="97" spans="1:11" s="1" customFormat="1" ht="24.75" customHeight="1">
      <c r="A97" s="12" t="s">
        <v>23</v>
      </c>
      <c r="B97" s="12">
        <v>93</v>
      </c>
      <c r="C97" s="12" t="s">
        <v>180</v>
      </c>
      <c r="D97" s="12" t="s">
        <v>88</v>
      </c>
      <c r="E97" s="12">
        <v>29.2275</v>
      </c>
      <c r="F97" s="14">
        <f t="shared" si="2"/>
        <v>1.9485</v>
      </c>
      <c r="G97" s="12" t="s">
        <v>8</v>
      </c>
      <c r="H97" s="12" t="s">
        <v>21</v>
      </c>
      <c r="I97" s="26" t="s">
        <v>70</v>
      </c>
      <c r="J97" s="12" t="s">
        <v>74</v>
      </c>
      <c r="K97" s="12"/>
    </row>
    <row r="98" spans="1:11" s="1" customFormat="1" ht="24.75" customHeight="1">
      <c r="A98" s="12" t="s">
        <v>23</v>
      </c>
      <c r="B98" s="12">
        <v>94</v>
      </c>
      <c r="C98" s="12" t="s">
        <v>181</v>
      </c>
      <c r="D98" s="12" t="s">
        <v>88</v>
      </c>
      <c r="E98" s="23">
        <v>3.7</v>
      </c>
      <c r="F98" s="14">
        <f t="shared" si="2"/>
        <v>0.2467</v>
      </c>
      <c r="G98" s="12" t="s">
        <v>8</v>
      </c>
      <c r="H98" s="12" t="s">
        <v>21</v>
      </c>
      <c r="I98" s="26" t="s">
        <v>70</v>
      </c>
      <c r="J98" s="12" t="s">
        <v>74</v>
      </c>
      <c r="K98" s="12"/>
    </row>
    <row r="99" spans="1:11" s="1" customFormat="1" ht="24.75" customHeight="1">
      <c r="A99" s="12" t="s">
        <v>23</v>
      </c>
      <c r="B99" s="12">
        <v>95</v>
      </c>
      <c r="C99" s="12" t="s">
        <v>182</v>
      </c>
      <c r="D99" s="12" t="s">
        <v>88</v>
      </c>
      <c r="E99" s="23">
        <v>1.8</v>
      </c>
      <c r="F99" s="14">
        <f t="shared" si="2"/>
        <v>0.12</v>
      </c>
      <c r="G99" s="12" t="s">
        <v>11</v>
      </c>
      <c r="H99" s="12" t="s">
        <v>21</v>
      </c>
      <c r="I99" s="26" t="s">
        <v>77</v>
      </c>
      <c r="J99" s="12" t="s">
        <v>71</v>
      </c>
      <c r="K99" s="12"/>
    </row>
    <row r="100" spans="1:11" s="1" customFormat="1" ht="24.75" customHeight="1">
      <c r="A100" s="12" t="s">
        <v>23</v>
      </c>
      <c r="B100" s="12">
        <v>96</v>
      </c>
      <c r="C100" s="12" t="s">
        <v>183</v>
      </c>
      <c r="D100" s="12" t="s">
        <v>88</v>
      </c>
      <c r="E100" s="23">
        <v>10.15</v>
      </c>
      <c r="F100" s="14">
        <f t="shared" si="2"/>
        <v>0.6767</v>
      </c>
      <c r="G100" s="12" t="s">
        <v>8</v>
      </c>
      <c r="H100" s="12" t="s">
        <v>21</v>
      </c>
      <c r="I100" s="26" t="s">
        <v>70</v>
      </c>
      <c r="J100" s="12" t="s">
        <v>80</v>
      </c>
      <c r="K100" s="12"/>
    </row>
    <row r="101" spans="1:11" s="1" customFormat="1" ht="24.75" customHeight="1">
      <c r="A101" s="12" t="s">
        <v>23</v>
      </c>
      <c r="B101" s="12">
        <v>97</v>
      </c>
      <c r="C101" s="12" t="s">
        <v>184</v>
      </c>
      <c r="D101" s="12" t="s">
        <v>88</v>
      </c>
      <c r="E101" s="23">
        <v>1.785</v>
      </c>
      <c r="F101" s="14">
        <f t="shared" si="2"/>
        <v>0.119</v>
      </c>
      <c r="G101" s="12" t="s">
        <v>11</v>
      </c>
      <c r="H101" s="12" t="s">
        <v>21</v>
      </c>
      <c r="I101" s="26" t="s">
        <v>77</v>
      </c>
      <c r="J101" s="12" t="s">
        <v>80</v>
      </c>
      <c r="K101" s="12"/>
    </row>
    <row r="102" spans="1:11" s="1" customFormat="1" ht="24.75" customHeight="1">
      <c r="A102" s="12" t="s">
        <v>23</v>
      </c>
      <c r="B102" s="12">
        <v>98</v>
      </c>
      <c r="C102" s="12" t="s">
        <v>185</v>
      </c>
      <c r="D102" s="12" t="s">
        <v>88</v>
      </c>
      <c r="E102" s="23">
        <v>21.96</v>
      </c>
      <c r="F102" s="14">
        <f t="shared" si="2"/>
        <v>1.464</v>
      </c>
      <c r="G102" s="12" t="s">
        <v>9</v>
      </c>
      <c r="H102" s="12" t="s">
        <v>21</v>
      </c>
      <c r="I102" s="26" t="s">
        <v>77</v>
      </c>
      <c r="J102" s="12" t="s">
        <v>80</v>
      </c>
      <c r="K102" s="12"/>
    </row>
    <row r="103" spans="1:11" s="1" customFormat="1" ht="24.75" customHeight="1">
      <c r="A103" s="12" t="s">
        <v>23</v>
      </c>
      <c r="B103" s="12">
        <v>99</v>
      </c>
      <c r="C103" s="12" t="s">
        <v>186</v>
      </c>
      <c r="D103" s="12" t="s">
        <v>88</v>
      </c>
      <c r="E103" s="23">
        <v>48.92</v>
      </c>
      <c r="F103" s="14">
        <f t="shared" si="2"/>
        <v>3.2613</v>
      </c>
      <c r="G103" s="12" t="s">
        <v>9</v>
      </c>
      <c r="H103" s="12" t="s">
        <v>21</v>
      </c>
      <c r="I103" s="26" t="s">
        <v>77</v>
      </c>
      <c r="J103" s="12" t="s">
        <v>80</v>
      </c>
      <c r="K103" s="12"/>
    </row>
    <row r="104" spans="1:11" s="1" customFormat="1" ht="24.75" customHeight="1">
      <c r="A104" s="12" t="s">
        <v>23</v>
      </c>
      <c r="B104" s="12">
        <v>100</v>
      </c>
      <c r="C104" s="12" t="s">
        <v>187</v>
      </c>
      <c r="D104" s="12" t="s">
        <v>88</v>
      </c>
      <c r="E104" s="23">
        <v>4.86</v>
      </c>
      <c r="F104" s="14">
        <f t="shared" si="2"/>
        <v>0.324</v>
      </c>
      <c r="G104" s="12" t="s">
        <v>9</v>
      </c>
      <c r="H104" s="12" t="s">
        <v>21</v>
      </c>
      <c r="I104" s="26" t="s">
        <v>77</v>
      </c>
      <c r="J104" s="12" t="s">
        <v>80</v>
      </c>
      <c r="K104" s="12"/>
    </row>
    <row r="105" spans="1:11" s="1" customFormat="1" ht="24.75" customHeight="1">
      <c r="A105" s="12" t="s">
        <v>23</v>
      </c>
      <c r="B105" s="12">
        <v>101</v>
      </c>
      <c r="C105" s="12" t="s">
        <v>188</v>
      </c>
      <c r="D105" s="12" t="s">
        <v>88</v>
      </c>
      <c r="E105" s="23">
        <v>7.83</v>
      </c>
      <c r="F105" s="14">
        <f t="shared" si="2"/>
        <v>0.522</v>
      </c>
      <c r="G105" s="12" t="s">
        <v>9</v>
      </c>
      <c r="H105" s="12" t="s">
        <v>21</v>
      </c>
      <c r="I105" s="26" t="s">
        <v>77</v>
      </c>
      <c r="J105" s="12" t="s">
        <v>80</v>
      </c>
      <c r="K105" s="12"/>
    </row>
    <row r="106" spans="1:11" s="1" customFormat="1" ht="24.75" customHeight="1">
      <c r="A106" s="12" t="s">
        <v>23</v>
      </c>
      <c r="B106" s="12">
        <v>102</v>
      </c>
      <c r="C106" s="12" t="s">
        <v>189</v>
      </c>
      <c r="D106" s="12" t="s">
        <v>88</v>
      </c>
      <c r="E106" s="23">
        <v>9.25</v>
      </c>
      <c r="F106" s="14">
        <f t="shared" si="2"/>
        <v>0.6167</v>
      </c>
      <c r="G106" s="12" t="s">
        <v>9</v>
      </c>
      <c r="H106" s="12" t="s">
        <v>21</v>
      </c>
      <c r="I106" s="26" t="s">
        <v>77</v>
      </c>
      <c r="J106" s="26" t="s">
        <v>80</v>
      </c>
      <c r="K106" s="12"/>
    </row>
    <row r="107" spans="1:11" s="1" customFormat="1" ht="24.75" customHeight="1">
      <c r="A107" s="12" t="s">
        <v>23</v>
      </c>
      <c r="B107" s="12">
        <v>103</v>
      </c>
      <c r="C107" s="12" t="s">
        <v>190</v>
      </c>
      <c r="D107" s="12" t="s">
        <v>88</v>
      </c>
      <c r="E107" s="23">
        <v>4.06</v>
      </c>
      <c r="F107" s="14">
        <f t="shared" si="2"/>
        <v>0.2707</v>
      </c>
      <c r="G107" s="12" t="s">
        <v>9</v>
      </c>
      <c r="H107" s="12" t="s">
        <v>21</v>
      </c>
      <c r="I107" s="26" t="s">
        <v>77</v>
      </c>
      <c r="J107" s="26" t="s">
        <v>80</v>
      </c>
      <c r="K107" s="13"/>
    </row>
    <row r="108" spans="1:11" s="1" customFormat="1" ht="24.75" customHeight="1">
      <c r="A108" s="12" t="s">
        <v>23</v>
      </c>
      <c r="B108" s="12">
        <v>104</v>
      </c>
      <c r="C108" s="12" t="s">
        <v>191</v>
      </c>
      <c r="D108" s="12" t="s">
        <v>88</v>
      </c>
      <c r="E108" s="23">
        <v>5.94</v>
      </c>
      <c r="F108" s="14">
        <f t="shared" si="2"/>
        <v>0.396</v>
      </c>
      <c r="G108" s="12" t="s">
        <v>9</v>
      </c>
      <c r="H108" s="12" t="s">
        <v>21</v>
      </c>
      <c r="I108" s="26" t="s">
        <v>77</v>
      </c>
      <c r="J108" s="26" t="s">
        <v>80</v>
      </c>
      <c r="K108" s="12"/>
    </row>
    <row r="109" spans="1:11" s="1" customFormat="1" ht="24.75" customHeight="1">
      <c r="A109" s="12" t="s">
        <v>23</v>
      </c>
      <c r="B109" s="12">
        <v>105</v>
      </c>
      <c r="C109" s="12" t="s">
        <v>192</v>
      </c>
      <c r="D109" s="12" t="s">
        <v>88</v>
      </c>
      <c r="E109" s="23">
        <v>4.57</v>
      </c>
      <c r="F109" s="14">
        <f t="shared" si="2"/>
        <v>0.3047</v>
      </c>
      <c r="G109" s="12" t="s">
        <v>9</v>
      </c>
      <c r="H109" s="12" t="s">
        <v>21</v>
      </c>
      <c r="I109" s="26" t="s">
        <v>77</v>
      </c>
      <c r="J109" s="26" t="s">
        <v>80</v>
      </c>
      <c r="K109" s="12"/>
    </row>
    <row r="110" spans="1:11" s="1" customFormat="1" ht="24.75" customHeight="1">
      <c r="A110" s="12" t="s">
        <v>23</v>
      </c>
      <c r="B110" s="12">
        <v>106</v>
      </c>
      <c r="C110" s="12" t="s">
        <v>193</v>
      </c>
      <c r="D110" s="12" t="s">
        <v>88</v>
      </c>
      <c r="E110" s="23">
        <v>30</v>
      </c>
      <c r="F110" s="14">
        <f t="shared" si="2"/>
        <v>2</v>
      </c>
      <c r="G110" s="12" t="s">
        <v>7</v>
      </c>
      <c r="H110" s="12" t="s">
        <v>21</v>
      </c>
      <c r="I110" s="26" t="s">
        <v>77</v>
      </c>
      <c r="J110" s="26" t="s">
        <v>74</v>
      </c>
      <c r="K110" s="12"/>
    </row>
    <row r="111" spans="1:11" s="1" customFormat="1" ht="24.75" customHeight="1">
      <c r="A111" s="12" t="s">
        <v>23</v>
      </c>
      <c r="B111" s="12">
        <v>107</v>
      </c>
      <c r="C111" s="27" t="s">
        <v>194</v>
      </c>
      <c r="D111" s="12" t="s">
        <v>108</v>
      </c>
      <c r="E111" s="28">
        <v>41.5</v>
      </c>
      <c r="F111" s="14">
        <f t="shared" si="2"/>
        <v>2.7667</v>
      </c>
      <c r="G111" s="12" t="s">
        <v>6</v>
      </c>
      <c r="H111" s="12" t="s">
        <v>69</v>
      </c>
      <c r="I111" s="26" t="s">
        <v>70</v>
      </c>
      <c r="J111" s="26" t="s">
        <v>78</v>
      </c>
      <c r="K111" s="36"/>
    </row>
    <row r="112" spans="1:11" s="1" customFormat="1" ht="24.75" customHeight="1">
      <c r="A112" s="12" t="s">
        <v>23</v>
      </c>
      <c r="B112" s="12">
        <v>108</v>
      </c>
      <c r="C112" s="27" t="s">
        <v>195</v>
      </c>
      <c r="D112" s="12" t="s">
        <v>108</v>
      </c>
      <c r="E112" s="28">
        <v>32</v>
      </c>
      <c r="F112" s="14">
        <f t="shared" si="2"/>
        <v>2.1333</v>
      </c>
      <c r="G112" s="12" t="s">
        <v>6</v>
      </c>
      <c r="H112" s="12" t="s">
        <v>69</v>
      </c>
      <c r="I112" s="26" t="s">
        <v>70</v>
      </c>
      <c r="J112" s="26" t="s">
        <v>78</v>
      </c>
      <c r="K112" s="36"/>
    </row>
    <row r="113" spans="1:11" s="1" customFormat="1" ht="24.75" customHeight="1">
      <c r="A113" s="12" t="s">
        <v>23</v>
      </c>
      <c r="B113" s="12">
        <v>109</v>
      </c>
      <c r="C113" s="27" t="s">
        <v>196</v>
      </c>
      <c r="D113" s="12" t="s">
        <v>108</v>
      </c>
      <c r="E113" s="28">
        <v>14.27</v>
      </c>
      <c r="F113" s="14">
        <f t="shared" si="2"/>
        <v>0.9513</v>
      </c>
      <c r="G113" s="12" t="s">
        <v>6</v>
      </c>
      <c r="H113" s="12" t="s">
        <v>69</v>
      </c>
      <c r="I113" s="26" t="s">
        <v>70</v>
      </c>
      <c r="J113" s="26" t="s">
        <v>78</v>
      </c>
      <c r="K113" s="13"/>
    </row>
    <row r="114" spans="1:11" s="1" customFormat="1" ht="24.75" customHeight="1">
      <c r="A114" s="12" t="s">
        <v>23</v>
      </c>
      <c r="B114" s="12">
        <v>110</v>
      </c>
      <c r="C114" s="27" t="s">
        <v>197</v>
      </c>
      <c r="D114" s="12" t="s">
        <v>108</v>
      </c>
      <c r="E114" s="28">
        <v>17.85</v>
      </c>
      <c r="F114" s="14">
        <f t="shared" si="2"/>
        <v>1.19</v>
      </c>
      <c r="G114" s="12" t="s">
        <v>6</v>
      </c>
      <c r="H114" s="12" t="s">
        <v>69</v>
      </c>
      <c r="I114" s="26" t="s">
        <v>70</v>
      </c>
      <c r="J114" s="26" t="s">
        <v>78</v>
      </c>
      <c r="K114" s="13"/>
    </row>
    <row r="115" spans="1:11" s="1" customFormat="1" ht="24.75" customHeight="1">
      <c r="A115" s="12" t="s">
        <v>23</v>
      </c>
      <c r="B115" s="12">
        <v>111</v>
      </c>
      <c r="C115" s="27" t="s">
        <v>198</v>
      </c>
      <c r="D115" s="12" t="s">
        <v>108</v>
      </c>
      <c r="E115" s="28">
        <v>7.98</v>
      </c>
      <c r="F115" s="14">
        <f t="shared" si="2"/>
        <v>0.532</v>
      </c>
      <c r="G115" s="12" t="s">
        <v>6</v>
      </c>
      <c r="H115" s="12" t="s">
        <v>69</v>
      </c>
      <c r="I115" s="26" t="s">
        <v>70</v>
      </c>
      <c r="J115" s="26" t="s">
        <v>78</v>
      </c>
      <c r="K115" s="13"/>
    </row>
    <row r="116" spans="1:11" s="1" customFormat="1" ht="24.75" customHeight="1">
      <c r="A116" s="12" t="s">
        <v>23</v>
      </c>
      <c r="B116" s="12">
        <v>112</v>
      </c>
      <c r="C116" s="29" t="s">
        <v>199</v>
      </c>
      <c r="D116" s="12" t="s">
        <v>93</v>
      </c>
      <c r="E116" s="29">
        <v>51.9135</v>
      </c>
      <c r="F116" s="14">
        <f t="shared" si="2"/>
        <v>3.4609</v>
      </c>
      <c r="G116" s="12" t="s">
        <v>6</v>
      </c>
      <c r="H116" s="12" t="s">
        <v>69</v>
      </c>
      <c r="I116" s="26" t="s">
        <v>77</v>
      </c>
      <c r="J116" s="26" t="s">
        <v>80</v>
      </c>
      <c r="K116" s="13"/>
    </row>
    <row r="117" spans="1:11" s="1" customFormat="1" ht="24.75" customHeight="1">
      <c r="A117" s="12" t="s">
        <v>23</v>
      </c>
      <c r="B117" s="12">
        <v>113</v>
      </c>
      <c r="C117" s="29" t="s">
        <v>200</v>
      </c>
      <c r="D117" s="12" t="s">
        <v>108</v>
      </c>
      <c r="E117" s="30">
        <v>38.3235</v>
      </c>
      <c r="F117" s="14">
        <v>2.5549</v>
      </c>
      <c r="G117" s="12" t="s">
        <v>6</v>
      </c>
      <c r="H117" s="12" t="s">
        <v>69</v>
      </c>
      <c r="I117" s="26" t="s">
        <v>70</v>
      </c>
      <c r="J117" s="26" t="s">
        <v>71</v>
      </c>
      <c r="K117" s="13"/>
    </row>
    <row r="118" spans="1:11" s="1" customFormat="1" ht="24.75" customHeight="1">
      <c r="A118" s="12" t="s">
        <v>23</v>
      </c>
      <c r="B118" s="12">
        <v>114</v>
      </c>
      <c r="C118" s="29" t="s">
        <v>201</v>
      </c>
      <c r="D118" s="12" t="s">
        <v>103</v>
      </c>
      <c r="E118" s="28">
        <v>24.73</v>
      </c>
      <c r="F118" s="14">
        <v>3.5549</v>
      </c>
      <c r="G118" s="12" t="s">
        <v>7</v>
      </c>
      <c r="H118" s="12" t="s">
        <v>69</v>
      </c>
      <c r="I118" s="26" t="s">
        <v>70</v>
      </c>
      <c r="J118" s="26" t="s">
        <v>78</v>
      </c>
      <c r="K118" s="12" t="s">
        <v>16</v>
      </c>
    </row>
    <row r="119" spans="1:11" s="1" customFormat="1" ht="24.75" customHeight="1">
      <c r="A119" s="12" t="s">
        <v>23</v>
      </c>
      <c r="B119" s="12">
        <v>115</v>
      </c>
      <c r="C119" s="29" t="s">
        <v>202</v>
      </c>
      <c r="D119" s="12" t="s">
        <v>91</v>
      </c>
      <c r="E119" s="28">
        <v>20.47</v>
      </c>
      <c r="F119" s="14">
        <v>4.5549</v>
      </c>
      <c r="G119" s="12" t="s">
        <v>7</v>
      </c>
      <c r="H119" s="12" t="s">
        <v>69</v>
      </c>
      <c r="I119" s="26" t="s">
        <v>70</v>
      </c>
      <c r="J119" s="26" t="s">
        <v>80</v>
      </c>
      <c r="K119" s="12" t="s">
        <v>16</v>
      </c>
    </row>
    <row r="120" spans="1:11" s="1" customFormat="1" ht="24.75" customHeight="1">
      <c r="A120" s="12" t="s">
        <v>23</v>
      </c>
      <c r="B120" s="12">
        <v>116</v>
      </c>
      <c r="C120" s="29" t="s">
        <v>203</v>
      </c>
      <c r="D120" s="12" t="s">
        <v>91</v>
      </c>
      <c r="E120" s="28">
        <v>15</v>
      </c>
      <c r="F120" s="14">
        <v>5.5549</v>
      </c>
      <c r="G120" s="12" t="s">
        <v>7</v>
      </c>
      <c r="H120" s="12" t="s">
        <v>69</v>
      </c>
      <c r="I120" s="26" t="s">
        <v>70</v>
      </c>
      <c r="J120" s="26" t="s">
        <v>80</v>
      </c>
      <c r="K120" s="12" t="s">
        <v>16</v>
      </c>
    </row>
    <row r="121" spans="1:11" s="1" customFormat="1" ht="24.75" customHeight="1">
      <c r="A121" s="12" t="s">
        <v>23</v>
      </c>
      <c r="B121" s="12">
        <v>117</v>
      </c>
      <c r="C121" s="29" t="s">
        <v>204</v>
      </c>
      <c r="D121" s="12" t="s">
        <v>91</v>
      </c>
      <c r="E121" s="28">
        <v>15</v>
      </c>
      <c r="F121" s="14">
        <v>6.5549</v>
      </c>
      <c r="G121" s="12" t="s">
        <v>7</v>
      </c>
      <c r="H121" s="12" t="s">
        <v>69</v>
      </c>
      <c r="I121" s="26" t="s">
        <v>70</v>
      </c>
      <c r="J121" s="26" t="s">
        <v>80</v>
      </c>
      <c r="K121" s="12" t="s">
        <v>16</v>
      </c>
    </row>
    <row r="122" spans="1:11" s="1" customFormat="1" ht="24.75" customHeight="1">
      <c r="A122" s="12" t="s">
        <v>23</v>
      </c>
      <c r="B122" s="12">
        <v>118</v>
      </c>
      <c r="C122" s="29" t="s">
        <v>205</v>
      </c>
      <c r="D122" s="12" t="s">
        <v>91</v>
      </c>
      <c r="E122" s="28">
        <v>25</v>
      </c>
      <c r="F122" s="14">
        <v>7.5549</v>
      </c>
      <c r="G122" s="12" t="s">
        <v>7</v>
      </c>
      <c r="H122" s="12" t="s">
        <v>69</v>
      </c>
      <c r="I122" s="26" t="s">
        <v>70</v>
      </c>
      <c r="J122" s="26" t="s">
        <v>80</v>
      </c>
      <c r="K122" s="12" t="s">
        <v>16</v>
      </c>
    </row>
    <row r="123" spans="1:11" ht="24.75" customHeight="1">
      <c r="A123" s="31" t="s">
        <v>23</v>
      </c>
      <c r="B123" s="31" t="s">
        <v>206</v>
      </c>
      <c r="C123" s="12"/>
      <c r="D123" s="12"/>
      <c r="E123" s="32">
        <f>SUBTOTAL(9,E5:E122)</f>
        <v>3087.8173</v>
      </c>
      <c r="F123" s="32">
        <f>SUBTOTAL(9,F5:F122)</f>
        <v>226.9491</v>
      </c>
      <c r="G123" s="12"/>
      <c r="H123" s="12"/>
      <c r="I123" s="12"/>
      <c r="J123" s="12"/>
      <c r="K123" s="12"/>
    </row>
    <row r="124" spans="1:11" ht="24.75" customHeight="1">
      <c r="A124" s="12" t="s">
        <v>24</v>
      </c>
      <c r="B124" s="13">
        <v>1</v>
      </c>
      <c r="C124" s="33" t="s">
        <v>207</v>
      </c>
      <c r="D124" s="13" t="s">
        <v>208</v>
      </c>
      <c r="E124" s="14">
        <v>25.34</v>
      </c>
      <c r="F124" s="34">
        <f>E124/15</f>
        <v>1.6893</v>
      </c>
      <c r="G124" s="13" t="s">
        <v>7</v>
      </c>
      <c r="H124" s="12" t="s">
        <v>69</v>
      </c>
      <c r="I124" s="13" t="s">
        <v>70</v>
      </c>
      <c r="J124" s="13" t="s">
        <v>71</v>
      </c>
      <c r="K124" s="12"/>
    </row>
    <row r="125" spans="1:11" ht="24.75" customHeight="1">
      <c r="A125" s="12" t="s">
        <v>24</v>
      </c>
      <c r="B125" s="13">
        <v>2</v>
      </c>
      <c r="C125" s="16" t="s">
        <v>209</v>
      </c>
      <c r="D125" s="16" t="s">
        <v>210</v>
      </c>
      <c r="E125" s="15">
        <v>156.3</v>
      </c>
      <c r="F125" s="34">
        <f aca="true" t="shared" si="3" ref="F125:F181">E125/15</f>
        <v>10.42</v>
      </c>
      <c r="G125" s="13" t="s">
        <v>7</v>
      </c>
      <c r="H125" s="12" t="s">
        <v>69</v>
      </c>
      <c r="I125" s="13" t="s">
        <v>70</v>
      </c>
      <c r="J125" s="13" t="s">
        <v>71</v>
      </c>
      <c r="K125" s="12"/>
    </row>
    <row r="126" spans="1:11" ht="24.75" customHeight="1">
      <c r="A126" s="12" t="s">
        <v>24</v>
      </c>
      <c r="B126" s="13">
        <v>3</v>
      </c>
      <c r="C126" s="16" t="s">
        <v>211</v>
      </c>
      <c r="D126" s="16" t="s">
        <v>212</v>
      </c>
      <c r="E126" s="15">
        <v>25.8</v>
      </c>
      <c r="F126" s="34">
        <f t="shared" si="3"/>
        <v>1.72</v>
      </c>
      <c r="G126" s="13" t="s">
        <v>7</v>
      </c>
      <c r="H126" s="12" t="s">
        <v>69</v>
      </c>
      <c r="I126" s="13" t="s">
        <v>70</v>
      </c>
      <c r="J126" s="13" t="s">
        <v>71</v>
      </c>
      <c r="K126" s="12"/>
    </row>
    <row r="127" spans="1:11" ht="24.75" customHeight="1">
      <c r="A127" s="12" t="s">
        <v>24</v>
      </c>
      <c r="B127" s="13">
        <v>4</v>
      </c>
      <c r="C127" s="22" t="s">
        <v>213</v>
      </c>
      <c r="D127" s="13" t="s">
        <v>208</v>
      </c>
      <c r="E127" s="15">
        <v>133.79</v>
      </c>
      <c r="F127" s="34">
        <f t="shared" si="3"/>
        <v>8.9193</v>
      </c>
      <c r="G127" s="13" t="s">
        <v>7</v>
      </c>
      <c r="H127" s="12" t="s">
        <v>69</v>
      </c>
      <c r="I127" s="13" t="s">
        <v>70</v>
      </c>
      <c r="J127" s="13" t="s">
        <v>71</v>
      </c>
      <c r="K127" s="12"/>
    </row>
    <row r="128" spans="1:11" ht="24.75" customHeight="1">
      <c r="A128" s="12" t="s">
        <v>24</v>
      </c>
      <c r="B128" s="13">
        <v>5</v>
      </c>
      <c r="C128" s="16" t="s">
        <v>214</v>
      </c>
      <c r="D128" s="16" t="s">
        <v>215</v>
      </c>
      <c r="E128" s="15">
        <v>42.9</v>
      </c>
      <c r="F128" s="34">
        <f t="shared" si="3"/>
        <v>2.86</v>
      </c>
      <c r="G128" s="13" t="s">
        <v>7</v>
      </c>
      <c r="H128" s="12" t="s">
        <v>69</v>
      </c>
      <c r="I128" s="13" t="s">
        <v>70</v>
      </c>
      <c r="J128" s="13" t="s">
        <v>74</v>
      </c>
      <c r="K128" s="12"/>
    </row>
    <row r="129" spans="1:11" ht="24.75" customHeight="1">
      <c r="A129" s="12" t="s">
        <v>24</v>
      </c>
      <c r="B129" s="13">
        <v>6</v>
      </c>
      <c r="C129" s="16" t="s">
        <v>216</v>
      </c>
      <c r="D129" s="16" t="s">
        <v>217</v>
      </c>
      <c r="E129" s="15">
        <v>56</v>
      </c>
      <c r="F129" s="34">
        <f t="shared" si="3"/>
        <v>3.7333</v>
      </c>
      <c r="G129" s="13" t="s">
        <v>7</v>
      </c>
      <c r="H129" s="12" t="s">
        <v>69</v>
      </c>
      <c r="I129" s="13" t="s">
        <v>70</v>
      </c>
      <c r="J129" s="13" t="s">
        <v>74</v>
      </c>
      <c r="K129" s="12"/>
    </row>
    <row r="130" spans="1:11" ht="24.75" customHeight="1">
      <c r="A130" s="12" t="s">
        <v>24</v>
      </c>
      <c r="B130" s="13">
        <v>7</v>
      </c>
      <c r="C130" s="13" t="s">
        <v>218</v>
      </c>
      <c r="D130" s="13" t="s">
        <v>219</v>
      </c>
      <c r="E130" s="14">
        <v>79</v>
      </c>
      <c r="F130" s="34">
        <f t="shared" si="3"/>
        <v>5.2667</v>
      </c>
      <c r="G130" s="13" t="s">
        <v>7</v>
      </c>
      <c r="H130" s="12" t="s">
        <v>69</v>
      </c>
      <c r="I130" s="13" t="s">
        <v>70</v>
      </c>
      <c r="J130" s="13" t="s">
        <v>74</v>
      </c>
      <c r="K130" s="12"/>
    </row>
    <row r="131" spans="1:11" ht="24.75" customHeight="1">
      <c r="A131" s="12" t="s">
        <v>24</v>
      </c>
      <c r="B131" s="13">
        <v>8</v>
      </c>
      <c r="C131" s="22" t="s">
        <v>220</v>
      </c>
      <c r="D131" s="13" t="s">
        <v>221</v>
      </c>
      <c r="E131" s="15">
        <v>24</v>
      </c>
      <c r="F131" s="28">
        <f t="shared" si="3"/>
        <v>1.6</v>
      </c>
      <c r="G131" s="13" t="s">
        <v>7</v>
      </c>
      <c r="H131" s="12" t="s">
        <v>69</v>
      </c>
      <c r="I131" s="13" t="s">
        <v>70</v>
      </c>
      <c r="J131" s="13" t="s">
        <v>71</v>
      </c>
      <c r="K131" s="12"/>
    </row>
    <row r="132" spans="1:11" ht="24.75" customHeight="1">
      <c r="A132" s="12" t="s">
        <v>24</v>
      </c>
      <c r="B132" s="13">
        <v>9</v>
      </c>
      <c r="C132" s="22" t="s">
        <v>222</v>
      </c>
      <c r="D132" s="16" t="s">
        <v>223</v>
      </c>
      <c r="E132" s="14">
        <v>72.9176</v>
      </c>
      <c r="F132" s="28">
        <f t="shared" si="3"/>
        <v>4.8612</v>
      </c>
      <c r="G132" s="13" t="s">
        <v>7</v>
      </c>
      <c r="H132" s="12" t="s">
        <v>69</v>
      </c>
      <c r="I132" s="13" t="s">
        <v>70</v>
      </c>
      <c r="J132" s="13" t="s">
        <v>78</v>
      </c>
      <c r="K132" s="13"/>
    </row>
    <row r="133" spans="1:11" ht="24.75" customHeight="1">
      <c r="A133" s="12" t="s">
        <v>24</v>
      </c>
      <c r="B133" s="13">
        <v>10</v>
      </c>
      <c r="C133" s="33" t="s">
        <v>224</v>
      </c>
      <c r="D133" s="13" t="s">
        <v>225</v>
      </c>
      <c r="E133" s="14">
        <v>66.49</v>
      </c>
      <c r="F133" s="28">
        <f t="shared" si="3"/>
        <v>4.4327</v>
      </c>
      <c r="G133" s="13" t="s">
        <v>7</v>
      </c>
      <c r="H133" s="12" t="s">
        <v>69</v>
      </c>
      <c r="I133" s="13" t="s">
        <v>70</v>
      </c>
      <c r="J133" s="13" t="s">
        <v>71</v>
      </c>
      <c r="K133" s="13" t="s">
        <v>17</v>
      </c>
    </row>
    <row r="134" spans="1:11" ht="24.75" customHeight="1">
      <c r="A134" s="12" t="s">
        <v>24</v>
      </c>
      <c r="B134" s="13">
        <v>11</v>
      </c>
      <c r="C134" s="17" t="s">
        <v>226</v>
      </c>
      <c r="D134" s="17" t="s">
        <v>217</v>
      </c>
      <c r="E134" s="19">
        <v>21.1</v>
      </c>
      <c r="F134" s="28">
        <f t="shared" si="3"/>
        <v>1.4067</v>
      </c>
      <c r="G134" s="13" t="s">
        <v>7</v>
      </c>
      <c r="H134" s="12" t="s">
        <v>69</v>
      </c>
      <c r="I134" s="13" t="s">
        <v>70</v>
      </c>
      <c r="J134" s="13" t="s">
        <v>74</v>
      </c>
      <c r="K134" s="13" t="s">
        <v>17</v>
      </c>
    </row>
    <row r="135" spans="1:11" ht="24.75" customHeight="1">
      <c r="A135" s="12" t="s">
        <v>24</v>
      </c>
      <c r="B135" s="13">
        <v>12</v>
      </c>
      <c r="C135" s="17" t="s">
        <v>227</v>
      </c>
      <c r="D135" s="17" t="s">
        <v>228</v>
      </c>
      <c r="E135" s="19">
        <v>127</v>
      </c>
      <c r="F135" s="28">
        <f t="shared" si="3"/>
        <v>8.4667</v>
      </c>
      <c r="G135" s="13" t="s">
        <v>7</v>
      </c>
      <c r="H135" s="12" t="s">
        <v>69</v>
      </c>
      <c r="I135" s="13" t="s">
        <v>70</v>
      </c>
      <c r="J135" s="13" t="s">
        <v>80</v>
      </c>
      <c r="K135" s="13" t="s">
        <v>17</v>
      </c>
    </row>
    <row r="136" spans="1:11" ht="24.75" customHeight="1">
      <c r="A136" s="12" t="s">
        <v>24</v>
      </c>
      <c r="B136" s="13">
        <v>13</v>
      </c>
      <c r="C136" s="12" t="s">
        <v>229</v>
      </c>
      <c r="D136" s="12" t="s">
        <v>230</v>
      </c>
      <c r="E136" s="34">
        <v>68.8</v>
      </c>
      <c r="F136" s="28">
        <f t="shared" si="3"/>
        <v>4.5867</v>
      </c>
      <c r="G136" s="12" t="s">
        <v>8</v>
      </c>
      <c r="H136" s="12" t="s">
        <v>21</v>
      </c>
      <c r="I136" s="12" t="s">
        <v>70</v>
      </c>
      <c r="J136" s="12" t="s">
        <v>71</v>
      </c>
      <c r="K136" s="13"/>
    </row>
    <row r="137" spans="1:11" ht="24.75" customHeight="1">
      <c r="A137" s="12" t="s">
        <v>24</v>
      </c>
      <c r="B137" s="13">
        <v>14</v>
      </c>
      <c r="C137" s="12" t="s">
        <v>231</v>
      </c>
      <c r="D137" s="12" t="s">
        <v>232</v>
      </c>
      <c r="E137" s="34">
        <v>16.86</v>
      </c>
      <c r="F137" s="28">
        <f t="shared" si="3"/>
        <v>1.124</v>
      </c>
      <c r="G137" s="12" t="s">
        <v>7</v>
      </c>
      <c r="H137" s="12" t="s">
        <v>233</v>
      </c>
      <c r="I137" s="12" t="s">
        <v>70</v>
      </c>
      <c r="J137" s="41" t="s">
        <v>80</v>
      </c>
      <c r="K137" s="13"/>
    </row>
    <row r="138" spans="1:11" ht="24.75" customHeight="1">
      <c r="A138" s="12" t="s">
        <v>24</v>
      </c>
      <c r="B138" s="13">
        <v>15</v>
      </c>
      <c r="C138" s="12" t="s">
        <v>234</v>
      </c>
      <c r="D138" s="12" t="s">
        <v>235</v>
      </c>
      <c r="E138" s="34">
        <v>12.42</v>
      </c>
      <c r="F138" s="28">
        <f t="shared" si="3"/>
        <v>0.828</v>
      </c>
      <c r="G138" s="12" t="s">
        <v>7</v>
      </c>
      <c r="H138" s="12" t="s">
        <v>233</v>
      </c>
      <c r="I138" s="12" t="s">
        <v>70</v>
      </c>
      <c r="J138" s="41" t="s">
        <v>80</v>
      </c>
      <c r="K138" s="13"/>
    </row>
    <row r="139" spans="1:11" ht="24.75" customHeight="1">
      <c r="A139" s="12" t="s">
        <v>24</v>
      </c>
      <c r="B139" s="13">
        <v>16</v>
      </c>
      <c r="C139" s="12" t="s">
        <v>236</v>
      </c>
      <c r="D139" s="12" t="s">
        <v>237</v>
      </c>
      <c r="E139" s="34">
        <v>60</v>
      </c>
      <c r="F139" s="28">
        <f t="shared" si="3"/>
        <v>4</v>
      </c>
      <c r="G139" s="12" t="s">
        <v>7</v>
      </c>
      <c r="H139" s="12" t="s">
        <v>233</v>
      </c>
      <c r="I139" s="12" t="s">
        <v>70</v>
      </c>
      <c r="J139" s="41" t="s">
        <v>80</v>
      </c>
      <c r="K139" s="13"/>
    </row>
    <row r="140" spans="1:11" ht="24.75" customHeight="1">
      <c r="A140" s="12" t="s">
        <v>24</v>
      </c>
      <c r="B140" s="13">
        <v>17</v>
      </c>
      <c r="C140" s="12" t="s">
        <v>238</v>
      </c>
      <c r="D140" s="12" t="s">
        <v>239</v>
      </c>
      <c r="E140" s="34">
        <v>21.31</v>
      </c>
      <c r="F140" s="28">
        <f t="shared" si="3"/>
        <v>1.4207</v>
      </c>
      <c r="G140" s="12" t="s">
        <v>8</v>
      </c>
      <c r="H140" s="12" t="s">
        <v>21</v>
      </c>
      <c r="I140" s="12" t="s">
        <v>70</v>
      </c>
      <c r="J140" s="12" t="s">
        <v>78</v>
      </c>
      <c r="K140" s="31"/>
    </row>
    <row r="141" spans="1:11" ht="24.75" customHeight="1">
      <c r="A141" s="12" t="s">
        <v>24</v>
      </c>
      <c r="B141" s="13">
        <v>18</v>
      </c>
      <c r="C141" s="12" t="s">
        <v>240</v>
      </c>
      <c r="D141" s="12" t="s">
        <v>241</v>
      </c>
      <c r="E141" s="34">
        <v>10</v>
      </c>
      <c r="F141" s="28">
        <f t="shared" si="3"/>
        <v>0.6667</v>
      </c>
      <c r="G141" s="12" t="s">
        <v>8</v>
      </c>
      <c r="H141" s="12" t="s">
        <v>21</v>
      </c>
      <c r="I141" s="12" t="s">
        <v>70</v>
      </c>
      <c r="J141" s="12" t="s">
        <v>78</v>
      </c>
      <c r="K141" s="31"/>
    </row>
    <row r="142" spans="1:11" ht="24.75" customHeight="1">
      <c r="A142" s="12" t="s">
        <v>24</v>
      </c>
      <c r="B142" s="13">
        <v>19</v>
      </c>
      <c r="C142" s="12" t="s">
        <v>242</v>
      </c>
      <c r="D142" s="12" t="s">
        <v>243</v>
      </c>
      <c r="E142" s="34">
        <v>7.16</v>
      </c>
      <c r="F142" s="28">
        <f t="shared" si="3"/>
        <v>0.4773</v>
      </c>
      <c r="G142" s="12" t="s">
        <v>8</v>
      </c>
      <c r="H142" s="12" t="s">
        <v>21</v>
      </c>
      <c r="I142" s="12" t="s">
        <v>70</v>
      </c>
      <c r="J142" s="12" t="s">
        <v>78</v>
      </c>
      <c r="K142" s="31"/>
    </row>
    <row r="143" spans="1:11" ht="24.75" customHeight="1">
      <c r="A143" s="12" t="s">
        <v>24</v>
      </c>
      <c r="B143" s="13">
        <v>20</v>
      </c>
      <c r="C143" s="13" t="s">
        <v>244</v>
      </c>
      <c r="D143" s="13" t="s">
        <v>245</v>
      </c>
      <c r="E143" s="14">
        <v>13.64</v>
      </c>
      <c r="F143" s="28">
        <f t="shared" si="3"/>
        <v>0.9093</v>
      </c>
      <c r="G143" s="12" t="s">
        <v>8</v>
      </c>
      <c r="H143" s="12" t="s">
        <v>21</v>
      </c>
      <c r="I143" s="12" t="s">
        <v>70</v>
      </c>
      <c r="J143" s="41" t="s">
        <v>80</v>
      </c>
      <c r="K143" s="42"/>
    </row>
    <row r="144" spans="1:12" s="2" customFormat="1" ht="24.75" customHeight="1">
      <c r="A144" s="12" t="s">
        <v>24</v>
      </c>
      <c r="B144" s="13">
        <v>21</v>
      </c>
      <c r="C144" s="13" t="s">
        <v>246</v>
      </c>
      <c r="D144" s="13" t="s">
        <v>247</v>
      </c>
      <c r="E144" s="14">
        <v>24.84</v>
      </c>
      <c r="F144" s="28">
        <f t="shared" si="3"/>
        <v>1.656</v>
      </c>
      <c r="G144" s="13" t="s">
        <v>9</v>
      </c>
      <c r="H144" s="12" t="s">
        <v>21</v>
      </c>
      <c r="I144" s="12" t="s">
        <v>70</v>
      </c>
      <c r="J144" s="41" t="s">
        <v>80</v>
      </c>
      <c r="K144" s="42"/>
      <c r="L144" s="35"/>
    </row>
    <row r="145" spans="1:12" s="2" customFormat="1" ht="24.75" customHeight="1">
      <c r="A145" s="12" t="s">
        <v>24</v>
      </c>
      <c r="B145" s="13">
        <v>22</v>
      </c>
      <c r="C145" s="13" t="s">
        <v>248</v>
      </c>
      <c r="D145" s="13" t="s">
        <v>247</v>
      </c>
      <c r="E145" s="14">
        <v>7.89</v>
      </c>
      <c r="F145" s="28">
        <f t="shared" si="3"/>
        <v>0.526</v>
      </c>
      <c r="G145" s="13" t="s">
        <v>9</v>
      </c>
      <c r="H145" s="12" t="s">
        <v>21</v>
      </c>
      <c r="I145" s="12" t="s">
        <v>70</v>
      </c>
      <c r="J145" s="12" t="s">
        <v>74</v>
      </c>
      <c r="K145" s="42"/>
      <c r="L145" s="35" t="s">
        <v>249</v>
      </c>
    </row>
    <row r="146" spans="1:12" s="2" customFormat="1" ht="24.75" customHeight="1">
      <c r="A146" s="12" t="s">
        <v>24</v>
      </c>
      <c r="B146" s="13">
        <v>23</v>
      </c>
      <c r="C146" s="12" t="s">
        <v>250</v>
      </c>
      <c r="D146" s="12" t="s">
        <v>251</v>
      </c>
      <c r="E146" s="34">
        <v>17.9</v>
      </c>
      <c r="F146" s="28">
        <f t="shared" si="3"/>
        <v>1.1933</v>
      </c>
      <c r="G146" s="13" t="s">
        <v>9</v>
      </c>
      <c r="H146" s="12" t="s">
        <v>21</v>
      </c>
      <c r="I146" s="12" t="s">
        <v>70</v>
      </c>
      <c r="J146" s="12" t="s">
        <v>74</v>
      </c>
      <c r="K146" s="12"/>
      <c r="L146" s="35" t="s">
        <v>252</v>
      </c>
    </row>
    <row r="147" spans="1:12" s="2" customFormat="1" ht="24.75" customHeight="1">
      <c r="A147" s="12" t="s">
        <v>24</v>
      </c>
      <c r="B147" s="13">
        <v>24</v>
      </c>
      <c r="C147" s="12" t="s">
        <v>253</v>
      </c>
      <c r="D147" s="12" t="s">
        <v>254</v>
      </c>
      <c r="E147" s="34">
        <v>35.85</v>
      </c>
      <c r="F147" s="28">
        <f t="shared" si="3"/>
        <v>2.39</v>
      </c>
      <c r="G147" s="12" t="s">
        <v>7</v>
      </c>
      <c r="H147" s="12" t="s">
        <v>233</v>
      </c>
      <c r="I147" s="12" t="s">
        <v>70</v>
      </c>
      <c r="J147" s="12" t="s">
        <v>74</v>
      </c>
      <c r="K147" s="12"/>
      <c r="L147" s="35" t="s">
        <v>255</v>
      </c>
    </row>
    <row r="148" spans="1:12" s="2" customFormat="1" ht="24.75" customHeight="1">
      <c r="A148" s="12" t="s">
        <v>24</v>
      </c>
      <c r="B148" s="13">
        <v>25</v>
      </c>
      <c r="C148" s="13" t="s">
        <v>256</v>
      </c>
      <c r="D148" s="13" t="s">
        <v>257</v>
      </c>
      <c r="E148" s="14">
        <v>5.4</v>
      </c>
      <c r="F148" s="28">
        <f t="shared" si="3"/>
        <v>0.36</v>
      </c>
      <c r="G148" s="12" t="s">
        <v>8</v>
      </c>
      <c r="H148" s="12" t="s">
        <v>21</v>
      </c>
      <c r="I148" s="12" t="s">
        <v>70</v>
      </c>
      <c r="J148" s="41" t="s">
        <v>80</v>
      </c>
      <c r="K148" s="28"/>
      <c r="L148" s="35" t="s">
        <v>258</v>
      </c>
    </row>
    <row r="149" spans="1:12" s="2" customFormat="1" ht="24.75" customHeight="1">
      <c r="A149" s="12" t="s">
        <v>24</v>
      </c>
      <c r="B149" s="13">
        <v>26</v>
      </c>
      <c r="C149" s="12" t="s">
        <v>259</v>
      </c>
      <c r="D149" s="12" t="s">
        <v>260</v>
      </c>
      <c r="E149" s="14">
        <v>2.2</v>
      </c>
      <c r="F149" s="28">
        <f t="shared" si="3"/>
        <v>0.1467</v>
      </c>
      <c r="G149" s="12" t="s">
        <v>8</v>
      </c>
      <c r="H149" s="12" t="s">
        <v>21</v>
      </c>
      <c r="I149" s="12" t="s">
        <v>70</v>
      </c>
      <c r="J149" s="12" t="s">
        <v>74</v>
      </c>
      <c r="K149" s="12"/>
      <c r="L149" s="35" t="s">
        <v>261</v>
      </c>
    </row>
    <row r="150" spans="1:12" s="2" customFormat="1" ht="24.75" customHeight="1">
      <c r="A150" s="12" t="s">
        <v>24</v>
      </c>
      <c r="B150" s="13">
        <v>27</v>
      </c>
      <c r="C150" s="12" t="s">
        <v>262</v>
      </c>
      <c r="D150" s="12" t="s">
        <v>263</v>
      </c>
      <c r="E150" s="34">
        <v>28.07</v>
      </c>
      <c r="F150" s="28">
        <f t="shared" si="3"/>
        <v>1.8713</v>
      </c>
      <c r="G150" s="12" t="s">
        <v>7</v>
      </c>
      <c r="H150" s="12" t="s">
        <v>233</v>
      </c>
      <c r="I150" s="12" t="s">
        <v>70</v>
      </c>
      <c r="J150" s="12" t="s">
        <v>74</v>
      </c>
      <c r="K150" s="12"/>
      <c r="L150" s="35" t="s">
        <v>264</v>
      </c>
    </row>
    <row r="151" spans="1:12" s="2" customFormat="1" ht="24.75" customHeight="1">
      <c r="A151" s="12" t="s">
        <v>24</v>
      </c>
      <c r="B151" s="13">
        <v>28</v>
      </c>
      <c r="C151" s="12" t="s">
        <v>265</v>
      </c>
      <c r="D151" s="12" t="s">
        <v>263</v>
      </c>
      <c r="E151" s="34">
        <v>15.45</v>
      </c>
      <c r="F151" s="28">
        <f t="shared" si="3"/>
        <v>1.03</v>
      </c>
      <c r="G151" s="12" t="s">
        <v>7</v>
      </c>
      <c r="H151" s="12" t="s">
        <v>21</v>
      </c>
      <c r="I151" s="12" t="s">
        <v>70</v>
      </c>
      <c r="J151" s="12" t="s">
        <v>74</v>
      </c>
      <c r="K151" s="12"/>
      <c r="L151" s="35"/>
    </row>
    <row r="152" spans="1:12" s="2" customFormat="1" ht="24.75" customHeight="1">
      <c r="A152" s="12" t="s">
        <v>24</v>
      </c>
      <c r="B152" s="13">
        <v>29</v>
      </c>
      <c r="C152" s="12" t="s">
        <v>266</v>
      </c>
      <c r="D152" s="12" t="s">
        <v>267</v>
      </c>
      <c r="E152" s="34">
        <v>145</v>
      </c>
      <c r="F152" s="28">
        <f t="shared" si="3"/>
        <v>9.6667</v>
      </c>
      <c r="G152" s="12" t="s">
        <v>8</v>
      </c>
      <c r="H152" s="12" t="s">
        <v>21</v>
      </c>
      <c r="I152" s="12" t="s">
        <v>70</v>
      </c>
      <c r="J152" s="12" t="s">
        <v>71</v>
      </c>
      <c r="K152" s="12"/>
      <c r="L152" s="35" t="s">
        <v>268</v>
      </c>
    </row>
    <row r="153" spans="1:12" s="2" customFormat="1" ht="24.75" customHeight="1">
      <c r="A153" s="12" t="s">
        <v>24</v>
      </c>
      <c r="B153" s="13">
        <v>30</v>
      </c>
      <c r="C153" s="12" t="s">
        <v>269</v>
      </c>
      <c r="D153" s="12" t="s">
        <v>270</v>
      </c>
      <c r="E153" s="34">
        <v>64</v>
      </c>
      <c r="F153" s="28">
        <f t="shared" si="3"/>
        <v>4.2667</v>
      </c>
      <c r="G153" s="12" t="s">
        <v>8</v>
      </c>
      <c r="H153" s="12" t="s">
        <v>21</v>
      </c>
      <c r="I153" s="12" t="s">
        <v>70</v>
      </c>
      <c r="J153" s="12" t="s">
        <v>74</v>
      </c>
      <c r="K153" s="12"/>
      <c r="L153" s="35"/>
    </row>
    <row r="154" spans="1:11" s="2" customFormat="1" ht="24.75" customHeight="1">
      <c r="A154" s="12" t="s">
        <v>24</v>
      </c>
      <c r="B154" s="13">
        <v>31</v>
      </c>
      <c r="C154" s="12" t="s">
        <v>271</v>
      </c>
      <c r="D154" s="12" t="s">
        <v>267</v>
      </c>
      <c r="E154" s="14">
        <v>2.9</v>
      </c>
      <c r="F154" s="28">
        <f t="shared" si="3"/>
        <v>0.1933</v>
      </c>
      <c r="G154" s="12" t="s">
        <v>8</v>
      </c>
      <c r="H154" s="12" t="s">
        <v>21</v>
      </c>
      <c r="I154" s="12" t="s">
        <v>70</v>
      </c>
      <c r="J154" s="41" t="s">
        <v>80</v>
      </c>
      <c r="K154" s="12"/>
    </row>
    <row r="155" spans="1:11" s="2" customFormat="1" ht="24.75" customHeight="1">
      <c r="A155" s="12" t="s">
        <v>24</v>
      </c>
      <c r="B155" s="13">
        <v>32</v>
      </c>
      <c r="C155" s="12" t="s">
        <v>272</v>
      </c>
      <c r="D155" s="12" t="s">
        <v>273</v>
      </c>
      <c r="E155" s="14">
        <v>2</v>
      </c>
      <c r="F155" s="28">
        <f t="shared" si="3"/>
        <v>0.1333</v>
      </c>
      <c r="G155" s="12" t="s">
        <v>8</v>
      </c>
      <c r="H155" s="12" t="s">
        <v>21</v>
      </c>
      <c r="I155" s="12" t="s">
        <v>70</v>
      </c>
      <c r="J155" s="12" t="s">
        <v>71</v>
      </c>
      <c r="K155" s="12"/>
    </row>
    <row r="156" spans="1:11" s="2" customFormat="1" ht="24.75" customHeight="1">
      <c r="A156" s="12" t="s">
        <v>24</v>
      </c>
      <c r="B156" s="13">
        <v>33</v>
      </c>
      <c r="C156" s="12" t="s">
        <v>274</v>
      </c>
      <c r="D156" s="12" t="s">
        <v>275</v>
      </c>
      <c r="E156" s="34">
        <v>27.02</v>
      </c>
      <c r="F156" s="28">
        <f t="shared" si="3"/>
        <v>1.8013</v>
      </c>
      <c r="G156" s="13" t="s">
        <v>9</v>
      </c>
      <c r="H156" s="12" t="s">
        <v>21</v>
      </c>
      <c r="I156" s="12" t="s">
        <v>70</v>
      </c>
      <c r="J156" s="12" t="s">
        <v>71</v>
      </c>
      <c r="K156" s="12"/>
    </row>
    <row r="157" spans="1:11" s="2" customFormat="1" ht="24.75" customHeight="1">
      <c r="A157" s="12" t="s">
        <v>24</v>
      </c>
      <c r="B157" s="13">
        <v>34</v>
      </c>
      <c r="C157" s="12" t="s">
        <v>276</v>
      </c>
      <c r="D157" s="12" t="s">
        <v>277</v>
      </c>
      <c r="E157" s="34">
        <v>9.73</v>
      </c>
      <c r="F157" s="28">
        <f t="shared" si="3"/>
        <v>0.6487</v>
      </c>
      <c r="G157" s="13" t="s">
        <v>9</v>
      </c>
      <c r="H157" s="12" t="s">
        <v>21</v>
      </c>
      <c r="I157" s="12" t="s">
        <v>70</v>
      </c>
      <c r="J157" s="12" t="s">
        <v>78</v>
      </c>
      <c r="K157" s="12"/>
    </row>
    <row r="158" spans="1:11" s="2" customFormat="1" ht="24.75" customHeight="1">
      <c r="A158" s="12" t="s">
        <v>24</v>
      </c>
      <c r="B158" s="13">
        <v>35</v>
      </c>
      <c r="C158" s="12" t="s">
        <v>278</v>
      </c>
      <c r="D158" s="12" t="s">
        <v>279</v>
      </c>
      <c r="E158" s="34">
        <v>41.38</v>
      </c>
      <c r="F158" s="28">
        <f t="shared" si="3"/>
        <v>2.7587</v>
      </c>
      <c r="G158" s="13" t="s">
        <v>9</v>
      </c>
      <c r="H158" s="12" t="s">
        <v>21</v>
      </c>
      <c r="I158" s="12" t="s">
        <v>70</v>
      </c>
      <c r="J158" s="12" t="s">
        <v>78</v>
      </c>
      <c r="K158" s="12"/>
    </row>
    <row r="159" spans="1:11" s="2" customFormat="1" ht="24.75" customHeight="1">
      <c r="A159" s="12" t="s">
        <v>24</v>
      </c>
      <c r="B159" s="13">
        <v>36</v>
      </c>
      <c r="C159" s="12" t="s">
        <v>280</v>
      </c>
      <c r="D159" s="12" t="s">
        <v>281</v>
      </c>
      <c r="E159" s="34">
        <v>4.85</v>
      </c>
      <c r="F159" s="28">
        <f t="shared" si="3"/>
        <v>0.3233</v>
      </c>
      <c r="G159" s="13" t="s">
        <v>9</v>
      </c>
      <c r="H159" s="12" t="s">
        <v>21</v>
      </c>
      <c r="I159" s="12" t="s">
        <v>70</v>
      </c>
      <c r="J159" s="12" t="s">
        <v>78</v>
      </c>
      <c r="K159" s="12"/>
    </row>
    <row r="160" spans="1:11" s="2" customFormat="1" ht="24.75" customHeight="1">
      <c r="A160" s="12" t="s">
        <v>24</v>
      </c>
      <c r="B160" s="13">
        <v>37</v>
      </c>
      <c r="C160" s="12" t="s">
        <v>282</v>
      </c>
      <c r="D160" s="12" t="s">
        <v>282</v>
      </c>
      <c r="E160" s="34">
        <v>8.5</v>
      </c>
      <c r="F160" s="28">
        <f t="shared" si="3"/>
        <v>0.5667</v>
      </c>
      <c r="G160" s="13" t="s">
        <v>9</v>
      </c>
      <c r="H160" s="12" t="s">
        <v>21</v>
      </c>
      <c r="I160" s="12" t="s">
        <v>70</v>
      </c>
      <c r="J160" s="12" t="s">
        <v>71</v>
      </c>
      <c r="K160" s="12"/>
    </row>
    <row r="161" spans="1:11" s="2" customFormat="1" ht="24.75" customHeight="1">
      <c r="A161" s="12" t="s">
        <v>24</v>
      </c>
      <c r="B161" s="13">
        <v>38</v>
      </c>
      <c r="C161" s="12" t="s">
        <v>283</v>
      </c>
      <c r="D161" s="12" t="s">
        <v>283</v>
      </c>
      <c r="E161" s="34">
        <v>130</v>
      </c>
      <c r="F161" s="28">
        <f t="shared" si="3"/>
        <v>8.6667</v>
      </c>
      <c r="G161" s="12" t="s">
        <v>7</v>
      </c>
      <c r="H161" s="12" t="s">
        <v>21</v>
      </c>
      <c r="I161" s="12" t="s">
        <v>70</v>
      </c>
      <c r="J161" s="12" t="s">
        <v>71</v>
      </c>
      <c r="K161" s="12"/>
    </row>
    <row r="162" spans="1:11" s="2" customFormat="1" ht="24.75" customHeight="1">
      <c r="A162" s="12" t="s">
        <v>24</v>
      </c>
      <c r="B162" s="13">
        <v>39</v>
      </c>
      <c r="C162" s="13" t="s">
        <v>284</v>
      </c>
      <c r="D162" s="12" t="s">
        <v>285</v>
      </c>
      <c r="E162" s="34">
        <v>18.4</v>
      </c>
      <c r="F162" s="28">
        <f t="shared" si="3"/>
        <v>1.2267</v>
      </c>
      <c r="G162" s="12" t="s">
        <v>7</v>
      </c>
      <c r="H162" s="12" t="s">
        <v>21</v>
      </c>
      <c r="I162" s="12" t="s">
        <v>70</v>
      </c>
      <c r="J162" s="12" t="s">
        <v>78</v>
      </c>
      <c r="K162" s="12"/>
    </row>
    <row r="163" spans="1:11" s="2" customFormat="1" ht="24.75" customHeight="1">
      <c r="A163" s="12" t="s">
        <v>24</v>
      </c>
      <c r="B163" s="13">
        <v>40</v>
      </c>
      <c r="C163" s="13" t="s">
        <v>286</v>
      </c>
      <c r="D163" s="12" t="s">
        <v>287</v>
      </c>
      <c r="E163" s="14">
        <v>12.7</v>
      </c>
      <c r="F163" s="28">
        <f t="shared" si="3"/>
        <v>0.8467</v>
      </c>
      <c r="G163" s="13" t="s">
        <v>9</v>
      </c>
      <c r="H163" s="12" t="s">
        <v>21</v>
      </c>
      <c r="I163" s="12" t="s">
        <v>70</v>
      </c>
      <c r="J163" s="12" t="s">
        <v>71</v>
      </c>
      <c r="K163" s="12"/>
    </row>
    <row r="164" spans="1:11" s="2" customFormat="1" ht="24.75" customHeight="1">
      <c r="A164" s="12" t="s">
        <v>24</v>
      </c>
      <c r="B164" s="13">
        <v>41</v>
      </c>
      <c r="C164" s="12" t="s">
        <v>288</v>
      </c>
      <c r="D164" s="12" t="s">
        <v>289</v>
      </c>
      <c r="E164" s="14">
        <v>8.3</v>
      </c>
      <c r="F164" s="28">
        <f t="shared" si="3"/>
        <v>0.5533</v>
      </c>
      <c r="G164" s="12" t="s">
        <v>8</v>
      </c>
      <c r="H164" s="12" t="s">
        <v>21</v>
      </c>
      <c r="I164" s="12" t="s">
        <v>70</v>
      </c>
      <c r="J164" s="12" t="s">
        <v>71</v>
      </c>
      <c r="K164" s="12"/>
    </row>
    <row r="165" spans="1:11" s="2" customFormat="1" ht="24.75" customHeight="1">
      <c r="A165" s="12" t="s">
        <v>24</v>
      </c>
      <c r="B165" s="13">
        <v>42</v>
      </c>
      <c r="C165" s="12" t="s">
        <v>290</v>
      </c>
      <c r="D165" s="12" t="s">
        <v>291</v>
      </c>
      <c r="E165" s="14">
        <v>76.7</v>
      </c>
      <c r="F165" s="28">
        <f t="shared" si="3"/>
        <v>5.1133</v>
      </c>
      <c r="G165" s="13" t="s">
        <v>9</v>
      </c>
      <c r="H165" s="12" t="s">
        <v>21</v>
      </c>
      <c r="I165" s="12" t="s">
        <v>70</v>
      </c>
      <c r="J165" s="12" t="s">
        <v>71</v>
      </c>
      <c r="K165" s="12"/>
    </row>
    <row r="166" spans="1:11" ht="24.75" customHeight="1">
      <c r="A166" s="12" t="s">
        <v>24</v>
      </c>
      <c r="B166" s="13">
        <v>43</v>
      </c>
      <c r="C166" s="12" t="s">
        <v>292</v>
      </c>
      <c r="D166" s="12" t="s">
        <v>293</v>
      </c>
      <c r="E166" s="34">
        <v>47.82</v>
      </c>
      <c r="F166" s="28">
        <f t="shared" si="3"/>
        <v>3.188</v>
      </c>
      <c r="G166" s="12" t="s">
        <v>7</v>
      </c>
      <c r="H166" s="12" t="s">
        <v>21</v>
      </c>
      <c r="I166" s="12" t="s">
        <v>70</v>
      </c>
      <c r="J166" s="12" t="s">
        <v>74</v>
      </c>
      <c r="K166" s="12"/>
    </row>
    <row r="167" spans="1:11" ht="24.75" customHeight="1">
      <c r="A167" s="12" t="s">
        <v>24</v>
      </c>
      <c r="B167" s="13">
        <v>44</v>
      </c>
      <c r="C167" s="12" t="s">
        <v>294</v>
      </c>
      <c r="D167" s="12" t="s">
        <v>295</v>
      </c>
      <c r="E167" s="14">
        <v>56.5</v>
      </c>
      <c r="F167" s="28">
        <f t="shared" si="3"/>
        <v>3.7667</v>
      </c>
      <c r="G167" s="12" t="s">
        <v>8</v>
      </c>
      <c r="H167" s="12" t="s">
        <v>21</v>
      </c>
      <c r="I167" s="12" t="s">
        <v>70</v>
      </c>
      <c r="J167" s="12" t="s">
        <v>71</v>
      </c>
      <c r="K167" s="12"/>
    </row>
    <row r="168" spans="1:11" ht="24.75" customHeight="1">
      <c r="A168" s="12" t="s">
        <v>24</v>
      </c>
      <c r="B168" s="13">
        <v>45</v>
      </c>
      <c r="C168" s="12" t="s">
        <v>296</v>
      </c>
      <c r="D168" s="12" t="s">
        <v>270</v>
      </c>
      <c r="E168" s="14">
        <v>14.2</v>
      </c>
      <c r="F168" s="28">
        <f t="shared" si="3"/>
        <v>0.9467</v>
      </c>
      <c r="G168" s="12" t="s">
        <v>8</v>
      </c>
      <c r="H168" s="12" t="s">
        <v>21</v>
      </c>
      <c r="I168" s="12" t="s">
        <v>70</v>
      </c>
      <c r="J168" s="12" t="s">
        <v>74</v>
      </c>
      <c r="K168" s="12"/>
    </row>
    <row r="169" spans="1:11" ht="24.75" customHeight="1">
      <c r="A169" s="12" t="s">
        <v>24</v>
      </c>
      <c r="B169" s="13">
        <v>46</v>
      </c>
      <c r="C169" s="12" t="s">
        <v>297</v>
      </c>
      <c r="D169" s="12" t="s">
        <v>298</v>
      </c>
      <c r="E169" s="14">
        <v>5.5</v>
      </c>
      <c r="F169" s="28">
        <f t="shared" si="3"/>
        <v>0.3667</v>
      </c>
      <c r="G169" s="12" t="s">
        <v>8</v>
      </c>
      <c r="H169" s="12" t="s">
        <v>21</v>
      </c>
      <c r="I169" s="12" t="s">
        <v>70</v>
      </c>
      <c r="J169" s="12" t="s">
        <v>74</v>
      </c>
      <c r="K169" s="12"/>
    </row>
    <row r="170" spans="1:11" ht="24.75" customHeight="1">
      <c r="A170" s="12" t="s">
        <v>24</v>
      </c>
      <c r="B170" s="13">
        <v>47</v>
      </c>
      <c r="C170" s="12" t="s">
        <v>299</v>
      </c>
      <c r="D170" s="12" t="s">
        <v>300</v>
      </c>
      <c r="E170" s="14">
        <v>11.4</v>
      </c>
      <c r="F170" s="28">
        <f t="shared" si="3"/>
        <v>0.76</v>
      </c>
      <c r="G170" s="13" t="s">
        <v>9</v>
      </c>
      <c r="H170" s="12" t="s">
        <v>21</v>
      </c>
      <c r="I170" s="12" t="s">
        <v>70</v>
      </c>
      <c r="J170" s="12" t="s">
        <v>74</v>
      </c>
      <c r="K170" s="28"/>
    </row>
    <row r="171" spans="1:11" ht="24.75" customHeight="1">
      <c r="A171" s="12" t="s">
        <v>24</v>
      </c>
      <c r="B171" s="13">
        <v>48</v>
      </c>
      <c r="C171" s="12" t="s">
        <v>301</v>
      </c>
      <c r="D171" s="12" t="s">
        <v>302</v>
      </c>
      <c r="E171" s="14">
        <v>21.71</v>
      </c>
      <c r="F171" s="28">
        <f t="shared" si="3"/>
        <v>1.4473</v>
      </c>
      <c r="G171" s="12" t="s">
        <v>8</v>
      </c>
      <c r="H171" s="12" t="s">
        <v>21</v>
      </c>
      <c r="I171" s="12" t="s">
        <v>70</v>
      </c>
      <c r="J171" s="12" t="s">
        <v>74</v>
      </c>
      <c r="K171" s="28"/>
    </row>
    <row r="172" spans="1:11" ht="24.75" customHeight="1">
      <c r="A172" s="12" t="s">
        <v>24</v>
      </c>
      <c r="B172" s="13">
        <v>49</v>
      </c>
      <c r="C172" s="12" t="s">
        <v>303</v>
      </c>
      <c r="D172" s="12" t="s">
        <v>304</v>
      </c>
      <c r="E172" s="34">
        <v>5.21</v>
      </c>
      <c r="F172" s="28">
        <f t="shared" si="3"/>
        <v>0.3473</v>
      </c>
      <c r="G172" s="13" t="s">
        <v>9</v>
      </c>
      <c r="H172" s="12" t="s">
        <v>21</v>
      </c>
      <c r="I172" s="12" t="s">
        <v>70</v>
      </c>
      <c r="J172" s="12" t="s">
        <v>78</v>
      </c>
      <c r="K172" s="28"/>
    </row>
    <row r="173" spans="1:11" ht="24.75" customHeight="1">
      <c r="A173" s="12" t="s">
        <v>24</v>
      </c>
      <c r="B173" s="13">
        <v>50</v>
      </c>
      <c r="C173" s="12" t="s">
        <v>305</v>
      </c>
      <c r="D173" s="12" t="s">
        <v>306</v>
      </c>
      <c r="E173" s="34">
        <v>36.6</v>
      </c>
      <c r="F173" s="28">
        <f t="shared" si="3"/>
        <v>2.44</v>
      </c>
      <c r="G173" s="13" t="s">
        <v>7</v>
      </c>
      <c r="H173" s="12" t="s">
        <v>21</v>
      </c>
      <c r="I173" s="12" t="s">
        <v>70</v>
      </c>
      <c r="J173" s="12" t="s">
        <v>80</v>
      </c>
      <c r="K173" s="28" t="s">
        <v>16</v>
      </c>
    </row>
    <row r="174" spans="1:11" ht="24.75" customHeight="1">
      <c r="A174" s="12" t="s">
        <v>24</v>
      </c>
      <c r="B174" s="13">
        <v>51</v>
      </c>
      <c r="C174" s="12" t="s">
        <v>307</v>
      </c>
      <c r="D174" s="12" t="s">
        <v>308</v>
      </c>
      <c r="E174" s="34">
        <v>100</v>
      </c>
      <c r="F174" s="28">
        <f t="shared" si="3"/>
        <v>6.6667</v>
      </c>
      <c r="G174" s="13" t="s">
        <v>6</v>
      </c>
      <c r="H174" s="12" t="s">
        <v>69</v>
      </c>
      <c r="I174" s="12" t="s">
        <v>70</v>
      </c>
      <c r="J174" s="12" t="s">
        <v>74</v>
      </c>
      <c r="K174" s="43"/>
    </row>
    <row r="175" spans="1:11" ht="24.75" customHeight="1">
      <c r="A175" s="12" t="s">
        <v>24</v>
      </c>
      <c r="B175" s="13">
        <v>52</v>
      </c>
      <c r="C175" s="12" t="s">
        <v>309</v>
      </c>
      <c r="D175" s="12" t="s">
        <v>310</v>
      </c>
      <c r="E175" s="34">
        <v>25</v>
      </c>
      <c r="F175" s="28">
        <f t="shared" si="3"/>
        <v>1.6667</v>
      </c>
      <c r="G175" s="13" t="s">
        <v>6</v>
      </c>
      <c r="H175" s="12" t="s">
        <v>69</v>
      </c>
      <c r="I175" s="12" t="s">
        <v>70</v>
      </c>
      <c r="J175" s="12" t="s">
        <v>78</v>
      </c>
      <c r="K175" s="43"/>
    </row>
    <row r="176" spans="1:11" ht="24.75" customHeight="1">
      <c r="A176" s="12" t="s">
        <v>24</v>
      </c>
      <c r="B176" s="13">
        <v>53</v>
      </c>
      <c r="C176" s="12" t="s">
        <v>311</v>
      </c>
      <c r="D176" s="12" t="s">
        <v>312</v>
      </c>
      <c r="E176" s="34">
        <v>32</v>
      </c>
      <c r="F176" s="28">
        <f t="shared" si="3"/>
        <v>2.1333</v>
      </c>
      <c r="G176" s="13" t="s">
        <v>6</v>
      </c>
      <c r="H176" s="12" t="s">
        <v>69</v>
      </c>
      <c r="I176" s="12" t="s">
        <v>70</v>
      </c>
      <c r="J176" s="12" t="s">
        <v>74</v>
      </c>
      <c r="K176" s="28"/>
    </row>
    <row r="177" spans="1:11" ht="24.75" customHeight="1">
      <c r="A177" s="12" t="s">
        <v>24</v>
      </c>
      <c r="B177" s="13">
        <v>54</v>
      </c>
      <c r="C177" s="12" t="s">
        <v>313</v>
      </c>
      <c r="D177" s="12" t="s">
        <v>312</v>
      </c>
      <c r="E177" s="14">
        <v>4.5</v>
      </c>
      <c r="F177" s="28">
        <f t="shared" si="3"/>
        <v>0.3</v>
      </c>
      <c r="G177" s="13" t="s">
        <v>6</v>
      </c>
      <c r="H177" s="12" t="s">
        <v>69</v>
      </c>
      <c r="I177" s="12" t="s">
        <v>70</v>
      </c>
      <c r="J177" s="12" t="s">
        <v>71</v>
      </c>
      <c r="K177" s="28"/>
    </row>
    <row r="178" spans="1:11" ht="24.75" customHeight="1">
      <c r="A178" s="12" t="s">
        <v>24</v>
      </c>
      <c r="B178" s="13">
        <v>55</v>
      </c>
      <c r="C178" s="12" t="s">
        <v>314</v>
      </c>
      <c r="D178" s="12" t="s">
        <v>312</v>
      </c>
      <c r="E178" s="14">
        <v>6</v>
      </c>
      <c r="F178" s="28">
        <f t="shared" si="3"/>
        <v>0.4</v>
      </c>
      <c r="G178" s="13" t="s">
        <v>6</v>
      </c>
      <c r="H178" s="12" t="s">
        <v>69</v>
      </c>
      <c r="I178" s="12" t="s">
        <v>70</v>
      </c>
      <c r="J178" s="12" t="s">
        <v>71</v>
      </c>
      <c r="K178" s="28"/>
    </row>
    <row r="179" spans="1:11" ht="24.75" customHeight="1">
      <c r="A179" s="12" t="s">
        <v>24</v>
      </c>
      <c r="B179" s="13">
        <v>56</v>
      </c>
      <c r="C179" s="12" t="s">
        <v>315</v>
      </c>
      <c r="D179" s="12" t="s">
        <v>312</v>
      </c>
      <c r="E179" s="37">
        <v>5.8</v>
      </c>
      <c r="F179" s="28">
        <f t="shared" si="3"/>
        <v>0.3867</v>
      </c>
      <c r="G179" s="13" t="s">
        <v>6</v>
      </c>
      <c r="H179" s="12" t="s">
        <v>69</v>
      </c>
      <c r="I179" s="12" t="s">
        <v>70</v>
      </c>
      <c r="J179" s="12" t="s">
        <v>71</v>
      </c>
      <c r="K179" s="28"/>
    </row>
    <row r="180" spans="1:11" ht="24.75" customHeight="1">
      <c r="A180" s="12" t="s">
        <v>24</v>
      </c>
      <c r="B180" s="13">
        <v>57</v>
      </c>
      <c r="C180" s="12" t="s">
        <v>316</v>
      </c>
      <c r="D180" s="12" t="s">
        <v>312</v>
      </c>
      <c r="E180" s="37">
        <v>7</v>
      </c>
      <c r="F180" s="28">
        <f t="shared" si="3"/>
        <v>0.4667</v>
      </c>
      <c r="G180" s="13" t="s">
        <v>6</v>
      </c>
      <c r="H180" s="12" t="s">
        <v>69</v>
      </c>
      <c r="I180" s="12" t="s">
        <v>70</v>
      </c>
      <c r="J180" s="12" t="s">
        <v>71</v>
      </c>
      <c r="K180" s="28"/>
    </row>
    <row r="181" spans="1:11" ht="24.75" customHeight="1">
      <c r="A181" s="12" t="s">
        <v>24</v>
      </c>
      <c r="B181" s="13">
        <v>58</v>
      </c>
      <c r="C181" s="12" t="s">
        <v>317</v>
      </c>
      <c r="D181" s="12" t="s">
        <v>318</v>
      </c>
      <c r="E181" s="37">
        <v>69.5</v>
      </c>
      <c r="F181" s="28">
        <f t="shared" si="3"/>
        <v>4.6333</v>
      </c>
      <c r="G181" s="13" t="s">
        <v>7</v>
      </c>
      <c r="H181" s="12" t="s">
        <v>21</v>
      </c>
      <c r="I181" s="12" t="s">
        <v>70</v>
      </c>
      <c r="J181" s="12" t="s">
        <v>80</v>
      </c>
      <c r="K181" s="28" t="s">
        <v>16</v>
      </c>
    </row>
    <row r="182" spans="1:11" ht="24.75" customHeight="1">
      <c r="A182" s="31" t="s">
        <v>24</v>
      </c>
      <c r="B182" s="38" t="s">
        <v>206</v>
      </c>
      <c r="C182" s="38"/>
      <c r="D182" s="38"/>
      <c r="E182" s="39">
        <f>SUBTOTAL(9,E124:E181)</f>
        <v>2178.6476</v>
      </c>
      <c r="F182" s="39">
        <f>SUBTOTAL(9,F124:F181)</f>
        <v>145.2434</v>
      </c>
      <c r="G182" s="38"/>
      <c r="H182" s="38"/>
      <c r="I182" s="38"/>
      <c r="J182" s="38"/>
      <c r="K182" s="38"/>
    </row>
    <row r="183" spans="1:11" ht="24.75" customHeight="1">
      <c r="A183" s="12" t="s">
        <v>25</v>
      </c>
      <c r="B183" s="12">
        <v>1</v>
      </c>
      <c r="C183" s="33" t="s">
        <v>319</v>
      </c>
      <c r="D183" s="13" t="s">
        <v>320</v>
      </c>
      <c r="E183" s="14">
        <v>109.272</v>
      </c>
      <c r="F183" s="28">
        <f>E183/15</f>
        <v>7.2848</v>
      </c>
      <c r="G183" s="13" t="s">
        <v>7</v>
      </c>
      <c r="H183" s="13" t="s">
        <v>69</v>
      </c>
      <c r="I183" s="13" t="s">
        <v>70</v>
      </c>
      <c r="J183" s="41" t="s">
        <v>71</v>
      </c>
      <c r="K183" s="38"/>
    </row>
    <row r="184" spans="1:11" ht="24.75" customHeight="1">
      <c r="A184" s="12" t="s">
        <v>25</v>
      </c>
      <c r="B184" s="12">
        <v>2</v>
      </c>
      <c r="C184" s="40" t="s">
        <v>321</v>
      </c>
      <c r="D184" s="20" t="s">
        <v>322</v>
      </c>
      <c r="E184" s="21">
        <v>41.82</v>
      </c>
      <c r="F184" s="28">
        <f aca="true" t="shared" si="4" ref="F184:F194">E184/15</f>
        <v>2.788</v>
      </c>
      <c r="G184" s="13" t="s">
        <v>7</v>
      </c>
      <c r="H184" s="13" t="s">
        <v>69</v>
      </c>
      <c r="I184" s="13" t="s">
        <v>70</v>
      </c>
      <c r="J184" s="41" t="s">
        <v>74</v>
      </c>
      <c r="K184" s="38"/>
    </row>
    <row r="185" spans="1:11" ht="24.75" customHeight="1">
      <c r="A185" s="12" t="s">
        <v>25</v>
      </c>
      <c r="B185" s="12">
        <v>3</v>
      </c>
      <c r="C185" s="22" t="s">
        <v>323</v>
      </c>
      <c r="D185" s="16" t="s">
        <v>322</v>
      </c>
      <c r="E185" s="15">
        <v>101.7</v>
      </c>
      <c r="F185" s="28">
        <f t="shared" si="4"/>
        <v>6.78</v>
      </c>
      <c r="G185" s="13" t="s">
        <v>7</v>
      </c>
      <c r="H185" s="13" t="s">
        <v>69</v>
      </c>
      <c r="I185" s="13" t="s">
        <v>70</v>
      </c>
      <c r="J185" s="41" t="s">
        <v>74</v>
      </c>
      <c r="K185" s="38"/>
    </row>
    <row r="186" spans="1:11" ht="24.75" customHeight="1">
      <c r="A186" s="12" t="s">
        <v>25</v>
      </c>
      <c r="B186" s="12">
        <v>4</v>
      </c>
      <c r="C186" s="22" t="s">
        <v>324</v>
      </c>
      <c r="D186" s="16" t="s">
        <v>325</v>
      </c>
      <c r="E186" s="15">
        <v>91.44</v>
      </c>
      <c r="F186" s="28">
        <f t="shared" si="4"/>
        <v>6.096</v>
      </c>
      <c r="G186" s="13" t="s">
        <v>7</v>
      </c>
      <c r="H186" s="13" t="s">
        <v>69</v>
      </c>
      <c r="I186" s="13" t="s">
        <v>70</v>
      </c>
      <c r="J186" s="41" t="s">
        <v>74</v>
      </c>
      <c r="K186" s="38"/>
    </row>
    <row r="187" spans="1:11" ht="24.75" customHeight="1">
      <c r="A187" s="12" t="s">
        <v>25</v>
      </c>
      <c r="B187" s="12">
        <v>5</v>
      </c>
      <c r="C187" s="17" t="s">
        <v>326</v>
      </c>
      <c r="D187" s="16" t="s">
        <v>327</v>
      </c>
      <c r="E187" s="15">
        <v>257</v>
      </c>
      <c r="F187" s="28">
        <f t="shared" si="4"/>
        <v>17.1333</v>
      </c>
      <c r="G187" s="13" t="s">
        <v>7</v>
      </c>
      <c r="H187" s="13" t="s">
        <v>69</v>
      </c>
      <c r="I187" s="13" t="s">
        <v>70</v>
      </c>
      <c r="J187" s="41" t="s">
        <v>74</v>
      </c>
      <c r="K187" s="38"/>
    </row>
    <row r="188" spans="1:11" ht="24.75" customHeight="1">
      <c r="A188" s="12" t="s">
        <v>25</v>
      </c>
      <c r="B188" s="12">
        <v>6</v>
      </c>
      <c r="C188" s="16" t="s">
        <v>328</v>
      </c>
      <c r="D188" s="16" t="s">
        <v>329</v>
      </c>
      <c r="E188" s="15">
        <v>99.201</v>
      </c>
      <c r="F188" s="28">
        <f t="shared" si="4"/>
        <v>6.6134</v>
      </c>
      <c r="G188" s="13" t="s">
        <v>7</v>
      </c>
      <c r="H188" s="13" t="s">
        <v>69</v>
      </c>
      <c r="I188" s="13" t="s">
        <v>70</v>
      </c>
      <c r="J188" s="41" t="s">
        <v>71</v>
      </c>
      <c r="K188" s="38"/>
    </row>
    <row r="189" spans="1:11" ht="24.75" customHeight="1">
      <c r="A189" s="12" t="s">
        <v>25</v>
      </c>
      <c r="B189" s="12">
        <v>7</v>
      </c>
      <c r="C189" s="13" t="s">
        <v>330</v>
      </c>
      <c r="D189" s="13" t="s">
        <v>329</v>
      </c>
      <c r="E189" s="14">
        <v>37</v>
      </c>
      <c r="F189" s="28">
        <f t="shared" si="4"/>
        <v>2.4667</v>
      </c>
      <c r="G189" s="13" t="s">
        <v>7</v>
      </c>
      <c r="H189" s="13" t="s">
        <v>69</v>
      </c>
      <c r="I189" s="13" t="s">
        <v>70</v>
      </c>
      <c r="J189" s="41" t="s">
        <v>71</v>
      </c>
      <c r="K189" s="38"/>
    </row>
    <row r="190" spans="1:11" ht="24.75" customHeight="1">
      <c r="A190" s="12" t="s">
        <v>25</v>
      </c>
      <c r="B190" s="12">
        <v>8</v>
      </c>
      <c r="C190" s="17" t="s">
        <v>331</v>
      </c>
      <c r="D190" s="17" t="s">
        <v>332</v>
      </c>
      <c r="E190" s="15">
        <v>59.34</v>
      </c>
      <c r="F190" s="28">
        <f t="shared" si="4"/>
        <v>3.956</v>
      </c>
      <c r="G190" s="13" t="s">
        <v>7</v>
      </c>
      <c r="H190" s="13" t="s">
        <v>69</v>
      </c>
      <c r="I190" s="13" t="s">
        <v>70</v>
      </c>
      <c r="J190" s="41" t="s">
        <v>71</v>
      </c>
      <c r="K190" s="38"/>
    </row>
    <row r="191" spans="1:11" ht="24.75" customHeight="1">
      <c r="A191" s="12" t="s">
        <v>25</v>
      </c>
      <c r="B191" s="12">
        <v>9</v>
      </c>
      <c r="C191" s="22" t="s">
        <v>333</v>
      </c>
      <c r="D191" s="16" t="s">
        <v>327</v>
      </c>
      <c r="E191" s="15">
        <v>23.8</v>
      </c>
      <c r="F191" s="28">
        <f t="shared" si="4"/>
        <v>1.5867</v>
      </c>
      <c r="G191" s="13" t="s">
        <v>7</v>
      </c>
      <c r="H191" s="13" t="s">
        <v>69</v>
      </c>
      <c r="I191" s="13" t="s">
        <v>70</v>
      </c>
      <c r="J191" s="41" t="s">
        <v>71</v>
      </c>
      <c r="K191" s="38"/>
    </row>
    <row r="192" spans="1:11" ht="24.75" customHeight="1">
      <c r="A192" s="12" t="s">
        <v>25</v>
      </c>
      <c r="B192" s="12">
        <v>10</v>
      </c>
      <c r="C192" s="22" t="s">
        <v>334</v>
      </c>
      <c r="D192" s="16" t="s">
        <v>327</v>
      </c>
      <c r="E192" s="15">
        <v>41.12</v>
      </c>
      <c r="F192" s="28">
        <f t="shared" si="4"/>
        <v>2.7413</v>
      </c>
      <c r="G192" s="13" t="s">
        <v>7</v>
      </c>
      <c r="H192" s="13" t="s">
        <v>69</v>
      </c>
      <c r="I192" s="13" t="s">
        <v>70</v>
      </c>
      <c r="J192" s="41" t="s">
        <v>74</v>
      </c>
      <c r="K192" s="44" t="s">
        <v>17</v>
      </c>
    </row>
    <row r="193" spans="1:11" s="2" customFormat="1" ht="24.75" customHeight="1">
      <c r="A193" s="12" t="s">
        <v>25</v>
      </c>
      <c r="B193" s="12">
        <v>11</v>
      </c>
      <c r="C193" s="22" t="s">
        <v>335</v>
      </c>
      <c r="D193" s="16" t="s">
        <v>327</v>
      </c>
      <c r="E193" s="15">
        <v>28.02</v>
      </c>
      <c r="F193" s="28">
        <f t="shared" si="4"/>
        <v>1.868</v>
      </c>
      <c r="G193" s="13" t="s">
        <v>7</v>
      </c>
      <c r="H193" s="13" t="s">
        <v>69</v>
      </c>
      <c r="I193" s="13" t="s">
        <v>70</v>
      </c>
      <c r="J193" s="41" t="s">
        <v>74</v>
      </c>
      <c r="K193" s="44" t="s">
        <v>17</v>
      </c>
    </row>
    <row r="194" spans="1:11" s="2" customFormat="1" ht="24.75" customHeight="1">
      <c r="A194" s="12" t="s">
        <v>25</v>
      </c>
      <c r="B194" s="12">
        <v>12</v>
      </c>
      <c r="C194" s="22" t="s">
        <v>336</v>
      </c>
      <c r="D194" s="16" t="s">
        <v>320</v>
      </c>
      <c r="E194" s="15">
        <v>107.38</v>
      </c>
      <c r="F194" s="28">
        <f t="shared" si="4"/>
        <v>7.1587</v>
      </c>
      <c r="G194" s="13" t="s">
        <v>7</v>
      </c>
      <c r="H194" s="13" t="s">
        <v>69</v>
      </c>
      <c r="I194" s="13" t="s">
        <v>70</v>
      </c>
      <c r="J194" s="41" t="s">
        <v>74</v>
      </c>
      <c r="K194" s="44" t="s">
        <v>17</v>
      </c>
    </row>
    <row r="195" spans="1:11" s="2" customFormat="1" ht="24.75" customHeight="1">
      <c r="A195" s="12" t="s">
        <v>25</v>
      </c>
      <c r="B195" s="12">
        <v>13</v>
      </c>
      <c r="C195" s="44" t="s">
        <v>337</v>
      </c>
      <c r="D195" s="44" t="s">
        <v>320</v>
      </c>
      <c r="E195" s="28">
        <v>15</v>
      </c>
      <c r="F195" s="28">
        <f aca="true" t="shared" si="5" ref="F195:F271">E195/15</f>
        <v>1</v>
      </c>
      <c r="G195" s="44" t="s">
        <v>8</v>
      </c>
      <c r="H195" s="44" t="s">
        <v>21</v>
      </c>
      <c r="I195" s="44" t="s">
        <v>70</v>
      </c>
      <c r="J195" s="44" t="s">
        <v>71</v>
      </c>
      <c r="K195" s="45"/>
    </row>
    <row r="196" spans="1:11" s="2" customFormat="1" ht="24.75" customHeight="1">
      <c r="A196" s="12" t="s">
        <v>25</v>
      </c>
      <c r="B196" s="12">
        <v>14</v>
      </c>
      <c r="C196" s="44" t="s">
        <v>338</v>
      </c>
      <c r="D196" s="44" t="s">
        <v>320</v>
      </c>
      <c r="E196" s="13">
        <v>67.0815</v>
      </c>
      <c r="F196" s="28">
        <f t="shared" si="5"/>
        <v>4.4721</v>
      </c>
      <c r="G196" s="44" t="s">
        <v>9</v>
      </c>
      <c r="H196" s="44" t="s">
        <v>21</v>
      </c>
      <c r="I196" s="44" t="s">
        <v>70</v>
      </c>
      <c r="J196" s="44" t="s">
        <v>74</v>
      </c>
      <c r="K196" s="45"/>
    </row>
    <row r="197" spans="1:11" s="2" customFormat="1" ht="24.75" customHeight="1">
      <c r="A197" s="12" t="s">
        <v>25</v>
      </c>
      <c r="B197" s="12">
        <v>15</v>
      </c>
      <c r="C197" s="44" t="s">
        <v>339</v>
      </c>
      <c r="D197" s="44" t="s">
        <v>340</v>
      </c>
      <c r="E197" s="28">
        <v>6.733</v>
      </c>
      <c r="F197" s="28">
        <f t="shared" si="5"/>
        <v>0.4489</v>
      </c>
      <c r="G197" s="44" t="s">
        <v>6</v>
      </c>
      <c r="H197" s="13" t="s">
        <v>69</v>
      </c>
      <c r="I197" s="44" t="s">
        <v>70</v>
      </c>
      <c r="J197" s="44" t="s">
        <v>80</v>
      </c>
      <c r="K197" s="45"/>
    </row>
    <row r="198" spans="1:11" s="2" customFormat="1" ht="24.75" customHeight="1">
      <c r="A198" s="12" t="s">
        <v>25</v>
      </c>
      <c r="B198" s="12">
        <v>16</v>
      </c>
      <c r="C198" s="44" t="s">
        <v>341</v>
      </c>
      <c r="D198" s="44" t="s">
        <v>340</v>
      </c>
      <c r="E198" s="28">
        <v>3.7579</v>
      </c>
      <c r="F198" s="28">
        <f t="shared" si="5"/>
        <v>0.2505</v>
      </c>
      <c r="G198" s="44" t="s">
        <v>6</v>
      </c>
      <c r="H198" s="13" t="s">
        <v>69</v>
      </c>
      <c r="I198" s="44" t="s">
        <v>70</v>
      </c>
      <c r="J198" s="44" t="s">
        <v>80</v>
      </c>
      <c r="K198" s="45"/>
    </row>
    <row r="199" spans="1:11" s="2" customFormat="1" ht="24.75" customHeight="1">
      <c r="A199" s="12" t="s">
        <v>25</v>
      </c>
      <c r="B199" s="12">
        <v>17</v>
      </c>
      <c r="C199" s="44" t="s">
        <v>342</v>
      </c>
      <c r="D199" s="44" t="s">
        <v>340</v>
      </c>
      <c r="E199" s="28">
        <v>19.126</v>
      </c>
      <c r="F199" s="28">
        <f t="shared" si="5"/>
        <v>1.2751</v>
      </c>
      <c r="G199" s="44" t="s">
        <v>6</v>
      </c>
      <c r="H199" s="13" t="s">
        <v>69</v>
      </c>
      <c r="I199" s="44" t="s">
        <v>70</v>
      </c>
      <c r="J199" s="44" t="s">
        <v>80</v>
      </c>
      <c r="K199" s="44" t="s">
        <v>343</v>
      </c>
    </row>
    <row r="200" spans="1:11" s="2" customFormat="1" ht="24.75" customHeight="1">
      <c r="A200" s="12" t="s">
        <v>25</v>
      </c>
      <c r="B200" s="12">
        <v>18</v>
      </c>
      <c r="C200" s="44" t="s">
        <v>344</v>
      </c>
      <c r="D200" s="44" t="s">
        <v>345</v>
      </c>
      <c r="E200" s="28">
        <v>11.7265</v>
      </c>
      <c r="F200" s="28">
        <f t="shared" si="5"/>
        <v>0.7818</v>
      </c>
      <c r="G200" s="44" t="s">
        <v>6</v>
      </c>
      <c r="H200" s="13" t="s">
        <v>69</v>
      </c>
      <c r="I200" s="44" t="s">
        <v>70</v>
      </c>
      <c r="J200" s="44" t="s">
        <v>80</v>
      </c>
      <c r="K200" s="44"/>
    </row>
    <row r="201" spans="1:11" s="2" customFormat="1" ht="24.75" customHeight="1">
      <c r="A201" s="12" t="s">
        <v>25</v>
      </c>
      <c r="B201" s="12">
        <v>19</v>
      </c>
      <c r="C201" s="44" t="s">
        <v>346</v>
      </c>
      <c r="D201" s="44" t="s">
        <v>347</v>
      </c>
      <c r="E201" s="28">
        <v>9.025</v>
      </c>
      <c r="F201" s="28">
        <f t="shared" si="5"/>
        <v>0.6017</v>
      </c>
      <c r="G201" s="44" t="s">
        <v>6</v>
      </c>
      <c r="H201" s="13" t="s">
        <v>69</v>
      </c>
      <c r="I201" s="44" t="s">
        <v>70</v>
      </c>
      <c r="J201" s="44" t="s">
        <v>80</v>
      </c>
      <c r="K201" s="44"/>
    </row>
    <row r="202" spans="1:11" s="2" customFormat="1" ht="24.75" customHeight="1">
      <c r="A202" s="12" t="s">
        <v>25</v>
      </c>
      <c r="B202" s="12">
        <v>20</v>
      </c>
      <c r="C202" s="44" t="s">
        <v>348</v>
      </c>
      <c r="D202" s="44" t="s">
        <v>347</v>
      </c>
      <c r="E202" s="28">
        <v>2.9266</v>
      </c>
      <c r="F202" s="28">
        <f t="shared" si="5"/>
        <v>0.1951</v>
      </c>
      <c r="G202" s="44" t="s">
        <v>6</v>
      </c>
      <c r="H202" s="13" t="s">
        <v>69</v>
      </c>
      <c r="I202" s="44" t="s">
        <v>70</v>
      </c>
      <c r="J202" s="44" t="s">
        <v>80</v>
      </c>
      <c r="K202" s="44"/>
    </row>
    <row r="203" spans="1:11" s="2" customFormat="1" ht="24.75" customHeight="1">
      <c r="A203" s="12" t="s">
        <v>25</v>
      </c>
      <c r="B203" s="12">
        <v>21</v>
      </c>
      <c r="C203" s="44" t="s">
        <v>349</v>
      </c>
      <c r="D203" s="44" t="s">
        <v>347</v>
      </c>
      <c r="E203" s="13">
        <v>3.1185</v>
      </c>
      <c r="F203" s="28">
        <f t="shared" si="5"/>
        <v>0.2079</v>
      </c>
      <c r="G203" s="44" t="s">
        <v>6</v>
      </c>
      <c r="H203" s="13" t="s">
        <v>69</v>
      </c>
      <c r="I203" s="44" t="s">
        <v>70</v>
      </c>
      <c r="J203" s="44" t="s">
        <v>80</v>
      </c>
      <c r="K203" s="44"/>
    </row>
    <row r="204" spans="1:11" s="2" customFormat="1" ht="24.75" customHeight="1">
      <c r="A204" s="12" t="s">
        <v>25</v>
      </c>
      <c r="B204" s="12">
        <v>22</v>
      </c>
      <c r="C204" s="44" t="s">
        <v>350</v>
      </c>
      <c r="D204" s="44" t="s">
        <v>347</v>
      </c>
      <c r="E204" s="28">
        <v>22.7537</v>
      </c>
      <c r="F204" s="28">
        <f t="shared" si="5"/>
        <v>1.5169</v>
      </c>
      <c r="G204" s="44" t="s">
        <v>6</v>
      </c>
      <c r="H204" s="44" t="s">
        <v>233</v>
      </c>
      <c r="I204" s="44" t="s">
        <v>70</v>
      </c>
      <c r="J204" s="44" t="s">
        <v>80</v>
      </c>
      <c r="K204" s="44"/>
    </row>
    <row r="205" spans="1:11" s="2" customFormat="1" ht="24.75" customHeight="1">
      <c r="A205" s="12" t="s">
        <v>25</v>
      </c>
      <c r="B205" s="12">
        <v>23</v>
      </c>
      <c r="C205" s="44" t="s">
        <v>351</v>
      </c>
      <c r="D205" s="44" t="s">
        <v>345</v>
      </c>
      <c r="E205" s="13">
        <v>36.1335</v>
      </c>
      <c r="F205" s="28">
        <f t="shared" si="5"/>
        <v>2.4089</v>
      </c>
      <c r="G205" s="44" t="s">
        <v>6</v>
      </c>
      <c r="H205" s="13" t="s">
        <v>69</v>
      </c>
      <c r="I205" s="44" t="s">
        <v>70</v>
      </c>
      <c r="J205" s="44" t="s">
        <v>80</v>
      </c>
      <c r="K205" s="44" t="s">
        <v>343</v>
      </c>
    </row>
    <row r="206" spans="1:11" s="2" customFormat="1" ht="24.75" customHeight="1">
      <c r="A206" s="12" t="s">
        <v>25</v>
      </c>
      <c r="B206" s="12">
        <v>24</v>
      </c>
      <c r="C206" s="44" t="s">
        <v>352</v>
      </c>
      <c r="D206" s="44" t="s">
        <v>353</v>
      </c>
      <c r="E206" s="28">
        <v>700</v>
      </c>
      <c r="F206" s="28">
        <f t="shared" si="5"/>
        <v>46.6667</v>
      </c>
      <c r="G206" s="44" t="s">
        <v>6</v>
      </c>
      <c r="H206" s="13" t="s">
        <v>69</v>
      </c>
      <c r="I206" s="44" t="s">
        <v>70</v>
      </c>
      <c r="J206" s="44" t="s">
        <v>80</v>
      </c>
      <c r="K206" s="44"/>
    </row>
    <row r="207" spans="1:11" s="2" customFormat="1" ht="24.75" customHeight="1">
      <c r="A207" s="12" t="s">
        <v>25</v>
      </c>
      <c r="B207" s="12">
        <v>25</v>
      </c>
      <c r="C207" s="44" t="s">
        <v>354</v>
      </c>
      <c r="D207" s="44" t="s">
        <v>355</v>
      </c>
      <c r="E207" s="28">
        <v>80.45</v>
      </c>
      <c r="F207" s="28">
        <f t="shared" si="5"/>
        <v>5.3633</v>
      </c>
      <c r="G207" s="44" t="s">
        <v>6</v>
      </c>
      <c r="H207" s="13" t="s">
        <v>69</v>
      </c>
      <c r="I207" s="44" t="s">
        <v>70</v>
      </c>
      <c r="J207" s="44" t="s">
        <v>78</v>
      </c>
      <c r="K207" s="44"/>
    </row>
    <row r="208" spans="1:11" s="2" customFormat="1" ht="24.75" customHeight="1">
      <c r="A208" s="12" t="s">
        <v>25</v>
      </c>
      <c r="B208" s="12">
        <v>26</v>
      </c>
      <c r="C208" s="44" t="s">
        <v>356</v>
      </c>
      <c r="D208" s="44" t="s">
        <v>357</v>
      </c>
      <c r="E208" s="28">
        <v>76.43</v>
      </c>
      <c r="F208" s="28">
        <f t="shared" si="5"/>
        <v>5.0953</v>
      </c>
      <c r="G208" s="44" t="s">
        <v>7</v>
      </c>
      <c r="H208" s="44" t="s">
        <v>21</v>
      </c>
      <c r="I208" s="44" t="s">
        <v>70</v>
      </c>
      <c r="J208" s="44" t="s">
        <v>78</v>
      </c>
      <c r="K208" s="44"/>
    </row>
    <row r="209" spans="1:11" s="2" customFormat="1" ht="24.75" customHeight="1">
      <c r="A209" s="12" t="s">
        <v>25</v>
      </c>
      <c r="B209" s="12">
        <v>27</v>
      </c>
      <c r="C209" s="44" t="s">
        <v>358</v>
      </c>
      <c r="D209" s="44" t="s">
        <v>359</v>
      </c>
      <c r="E209" s="13">
        <v>38.28</v>
      </c>
      <c r="F209" s="28">
        <f t="shared" si="5"/>
        <v>2.552</v>
      </c>
      <c r="G209" s="44" t="s">
        <v>9</v>
      </c>
      <c r="H209" s="44" t="s">
        <v>21</v>
      </c>
      <c r="I209" s="44" t="s">
        <v>70</v>
      </c>
      <c r="J209" s="44" t="s">
        <v>80</v>
      </c>
      <c r="K209" s="44"/>
    </row>
    <row r="210" spans="1:11" s="2" customFormat="1" ht="24.75" customHeight="1">
      <c r="A210" s="12" t="s">
        <v>25</v>
      </c>
      <c r="B210" s="12">
        <v>28</v>
      </c>
      <c r="C210" s="44" t="s">
        <v>360</v>
      </c>
      <c r="D210" s="44" t="s">
        <v>361</v>
      </c>
      <c r="E210" s="28">
        <v>36.97</v>
      </c>
      <c r="F210" s="28">
        <f t="shared" si="5"/>
        <v>2.4647</v>
      </c>
      <c r="G210" s="44" t="s">
        <v>9</v>
      </c>
      <c r="H210" s="44" t="s">
        <v>21</v>
      </c>
      <c r="I210" s="44" t="s">
        <v>70</v>
      </c>
      <c r="J210" s="44" t="s">
        <v>78</v>
      </c>
      <c r="K210" s="44"/>
    </row>
    <row r="211" spans="1:11" s="2" customFormat="1" ht="24.75" customHeight="1">
      <c r="A211" s="12" t="s">
        <v>25</v>
      </c>
      <c r="B211" s="12">
        <v>29</v>
      </c>
      <c r="C211" s="44" t="s">
        <v>362</v>
      </c>
      <c r="D211" s="44" t="s">
        <v>322</v>
      </c>
      <c r="E211" s="28">
        <v>37.4221</v>
      </c>
      <c r="F211" s="28">
        <f t="shared" si="5"/>
        <v>2.4948</v>
      </c>
      <c r="G211" s="44" t="s">
        <v>8</v>
      </c>
      <c r="H211" s="44" t="s">
        <v>21</v>
      </c>
      <c r="I211" s="44" t="s">
        <v>70</v>
      </c>
      <c r="J211" s="44" t="s">
        <v>71</v>
      </c>
      <c r="K211" s="44"/>
    </row>
    <row r="212" spans="1:11" s="2" customFormat="1" ht="24.75" customHeight="1">
      <c r="A212" s="12" t="s">
        <v>25</v>
      </c>
      <c r="B212" s="12">
        <v>30</v>
      </c>
      <c r="C212" s="44" t="s">
        <v>363</v>
      </c>
      <c r="D212" s="44" t="s">
        <v>364</v>
      </c>
      <c r="E212" s="28">
        <v>5.1889</v>
      </c>
      <c r="F212" s="28">
        <f t="shared" si="5"/>
        <v>0.3459</v>
      </c>
      <c r="G212" s="44" t="s">
        <v>7</v>
      </c>
      <c r="H212" s="44" t="s">
        <v>21</v>
      </c>
      <c r="I212" s="44" t="s">
        <v>70</v>
      </c>
      <c r="J212" s="44" t="s">
        <v>74</v>
      </c>
      <c r="K212" s="44"/>
    </row>
    <row r="213" spans="1:11" s="2" customFormat="1" ht="24.75" customHeight="1">
      <c r="A213" s="12" t="s">
        <v>25</v>
      </c>
      <c r="B213" s="12">
        <v>31</v>
      </c>
      <c r="C213" s="44" t="s">
        <v>365</v>
      </c>
      <c r="D213" s="44" t="s">
        <v>364</v>
      </c>
      <c r="E213" s="13">
        <v>14.2692</v>
      </c>
      <c r="F213" s="28">
        <f t="shared" si="5"/>
        <v>0.9513</v>
      </c>
      <c r="G213" s="44" t="s">
        <v>7</v>
      </c>
      <c r="H213" s="44" t="s">
        <v>21</v>
      </c>
      <c r="I213" s="44" t="s">
        <v>70</v>
      </c>
      <c r="J213" s="44" t="s">
        <v>74</v>
      </c>
      <c r="K213" s="44"/>
    </row>
    <row r="214" spans="1:11" s="2" customFormat="1" ht="24.75" customHeight="1">
      <c r="A214" s="12" t="s">
        <v>25</v>
      </c>
      <c r="B214" s="12">
        <v>32</v>
      </c>
      <c r="C214" s="44" t="s">
        <v>366</v>
      </c>
      <c r="D214" s="44" t="s">
        <v>367</v>
      </c>
      <c r="E214" s="13">
        <v>4.5639</v>
      </c>
      <c r="F214" s="28">
        <f t="shared" si="5"/>
        <v>0.3043</v>
      </c>
      <c r="G214" s="44" t="s">
        <v>7</v>
      </c>
      <c r="H214" s="44" t="s">
        <v>21</v>
      </c>
      <c r="I214" s="44" t="s">
        <v>70</v>
      </c>
      <c r="J214" s="44" t="s">
        <v>74</v>
      </c>
      <c r="K214" s="44"/>
    </row>
    <row r="215" spans="1:11" s="2" customFormat="1" ht="24.75" customHeight="1">
      <c r="A215" s="12" t="s">
        <v>25</v>
      </c>
      <c r="B215" s="12">
        <v>33</v>
      </c>
      <c r="C215" s="44" t="s">
        <v>368</v>
      </c>
      <c r="D215" s="44" t="s">
        <v>369</v>
      </c>
      <c r="E215" s="13">
        <v>10.6485</v>
      </c>
      <c r="F215" s="28">
        <f t="shared" si="5"/>
        <v>0.7099</v>
      </c>
      <c r="G215" s="44" t="s">
        <v>7</v>
      </c>
      <c r="H215" s="44" t="s">
        <v>21</v>
      </c>
      <c r="I215" s="44" t="s">
        <v>70</v>
      </c>
      <c r="J215" s="44" t="s">
        <v>78</v>
      </c>
      <c r="K215" s="44"/>
    </row>
    <row r="216" spans="1:11" s="2" customFormat="1" ht="24.75" customHeight="1">
      <c r="A216" s="12" t="s">
        <v>25</v>
      </c>
      <c r="B216" s="12">
        <v>34</v>
      </c>
      <c r="C216" s="44" t="s">
        <v>370</v>
      </c>
      <c r="D216" s="44" t="s">
        <v>367</v>
      </c>
      <c r="E216" s="28">
        <v>0.5681</v>
      </c>
      <c r="F216" s="28">
        <f t="shared" si="5"/>
        <v>0.0379</v>
      </c>
      <c r="G216" s="44" t="s">
        <v>7</v>
      </c>
      <c r="H216" s="44" t="s">
        <v>21</v>
      </c>
      <c r="I216" s="44" t="s">
        <v>70</v>
      </c>
      <c r="J216" s="44" t="s">
        <v>74</v>
      </c>
      <c r="K216" s="44"/>
    </row>
    <row r="217" spans="1:11" s="2" customFormat="1" ht="24.75" customHeight="1">
      <c r="A217" s="12" t="s">
        <v>25</v>
      </c>
      <c r="B217" s="12">
        <v>35</v>
      </c>
      <c r="C217" s="44" t="s">
        <v>371</v>
      </c>
      <c r="D217" s="44" t="s">
        <v>372</v>
      </c>
      <c r="E217" s="13">
        <v>2.8587</v>
      </c>
      <c r="F217" s="28">
        <f t="shared" si="5"/>
        <v>0.1906</v>
      </c>
      <c r="G217" s="44" t="s">
        <v>7</v>
      </c>
      <c r="H217" s="44" t="s">
        <v>21</v>
      </c>
      <c r="I217" s="44" t="s">
        <v>70</v>
      </c>
      <c r="J217" s="44" t="s">
        <v>74</v>
      </c>
      <c r="K217" s="44"/>
    </row>
    <row r="218" spans="1:11" s="2" customFormat="1" ht="24.75" customHeight="1">
      <c r="A218" s="12" t="s">
        <v>25</v>
      </c>
      <c r="B218" s="12">
        <v>36</v>
      </c>
      <c r="C218" s="44" t="s">
        <v>373</v>
      </c>
      <c r="D218" s="44" t="s">
        <v>369</v>
      </c>
      <c r="E218" s="28">
        <v>35.7161</v>
      </c>
      <c r="F218" s="28">
        <f t="shared" si="5"/>
        <v>2.3811</v>
      </c>
      <c r="G218" s="44" t="s">
        <v>7</v>
      </c>
      <c r="H218" s="44" t="s">
        <v>21</v>
      </c>
      <c r="I218" s="44" t="s">
        <v>70</v>
      </c>
      <c r="J218" s="44" t="s">
        <v>74</v>
      </c>
      <c r="K218" s="44"/>
    </row>
    <row r="219" spans="1:11" s="2" customFormat="1" ht="24.75" customHeight="1">
      <c r="A219" s="12" t="s">
        <v>25</v>
      </c>
      <c r="B219" s="12">
        <v>37</v>
      </c>
      <c r="C219" s="44" t="s">
        <v>374</v>
      </c>
      <c r="D219" s="44" t="s">
        <v>375</v>
      </c>
      <c r="E219" s="13">
        <v>38.3685</v>
      </c>
      <c r="F219" s="28">
        <f t="shared" si="5"/>
        <v>2.5579</v>
      </c>
      <c r="G219" s="44" t="s">
        <v>7</v>
      </c>
      <c r="H219" s="44" t="s">
        <v>21</v>
      </c>
      <c r="I219" s="44" t="s">
        <v>70</v>
      </c>
      <c r="J219" s="44" t="s">
        <v>74</v>
      </c>
      <c r="K219" s="44"/>
    </row>
    <row r="220" spans="1:11" s="2" customFormat="1" ht="24.75" customHeight="1">
      <c r="A220" s="12" t="s">
        <v>25</v>
      </c>
      <c r="B220" s="12">
        <v>38</v>
      </c>
      <c r="C220" s="44" t="s">
        <v>376</v>
      </c>
      <c r="D220" s="44" t="s">
        <v>375</v>
      </c>
      <c r="E220" s="28">
        <v>0.2902</v>
      </c>
      <c r="F220" s="28">
        <f t="shared" si="5"/>
        <v>0.0193</v>
      </c>
      <c r="G220" s="44" t="s">
        <v>7</v>
      </c>
      <c r="H220" s="44" t="s">
        <v>21</v>
      </c>
      <c r="I220" s="44" t="s">
        <v>70</v>
      </c>
      <c r="J220" s="44" t="s">
        <v>74</v>
      </c>
      <c r="K220" s="44"/>
    </row>
    <row r="221" spans="1:11" s="2" customFormat="1" ht="24.75" customHeight="1">
      <c r="A221" s="12" t="s">
        <v>25</v>
      </c>
      <c r="B221" s="12">
        <v>39</v>
      </c>
      <c r="C221" s="44" t="s">
        <v>377</v>
      </c>
      <c r="D221" s="44" t="s">
        <v>375</v>
      </c>
      <c r="E221" s="13">
        <v>3.2748</v>
      </c>
      <c r="F221" s="28">
        <f t="shared" si="5"/>
        <v>0.2183</v>
      </c>
      <c r="G221" s="44" t="s">
        <v>7</v>
      </c>
      <c r="H221" s="44" t="s">
        <v>21</v>
      </c>
      <c r="I221" s="44" t="s">
        <v>70</v>
      </c>
      <c r="J221" s="44" t="s">
        <v>74</v>
      </c>
      <c r="K221" s="44"/>
    </row>
    <row r="222" spans="1:11" s="2" customFormat="1" ht="24.75" customHeight="1">
      <c r="A222" s="12" t="s">
        <v>25</v>
      </c>
      <c r="B222" s="12">
        <v>40</v>
      </c>
      <c r="C222" s="44" t="s">
        <v>378</v>
      </c>
      <c r="D222" s="44" t="s">
        <v>379</v>
      </c>
      <c r="E222" s="13">
        <v>81.921</v>
      </c>
      <c r="F222" s="28">
        <f t="shared" si="5"/>
        <v>5.4614</v>
      </c>
      <c r="G222" s="44" t="s">
        <v>7</v>
      </c>
      <c r="H222" s="44" t="s">
        <v>21</v>
      </c>
      <c r="I222" s="44" t="s">
        <v>70</v>
      </c>
      <c r="J222" s="44" t="s">
        <v>74</v>
      </c>
      <c r="K222" s="44"/>
    </row>
    <row r="223" spans="1:11" s="2" customFormat="1" ht="24.75" customHeight="1">
      <c r="A223" s="12" t="s">
        <v>25</v>
      </c>
      <c r="B223" s="12">
        <v>41</v>
      </c>
      <c r="C223" s="44" t="s">
        <v>380</v>
      </c>
      <c r="D223" s="44" t="s">
        <v>381</v>
      </c>
      <c r="E223" s="13">
        <v>7.5909</v>
      </c>
      <c r="F223" s="28">
        <f t="shared" si="5"/>
        <v>0.5061</v>
      </c>
      <c r="G223" s="44" t="s">
        <v>8</v>
      </c>
      <c r="H223" s="44" t="s">
        <v>21</v>
      </c>
      <c r="I223" s="44" t="s">
        <v>70</v>
      </c>
      <c r="J223" s="44" t="s">
        <v>74</v>
      </c>
      <c r="K223" s="44"/>
    </row>
    <row r="224" spans="1:11" s="2" customFormat="1" ht="24.75" customHeight="1">
      <c r="A224" s="12" t="s">
        <v>25</v>
      </c>
      <c r="B224" s="12">
        <v>42</v>
      </c>
      <c r="C224" s="44" t="s">
        <v>382</v>
      </c>
      <c r="D224" s="44" t="s">
        <v>383</v>
      </c>
      <c r="E224" s="28">
        <v>35.8813</v>
      </c>
      <c r="F224" s="28">
        <f t="shared" si="5"/>
        <v>2.3921</v>
      </c>
      <c r="G224" s="44" t="s">
        <v>9</v>
      </c>
      <c r="H224" s="44" t="s">
        <v>21</v>
      </c>
      <c r="I224" s="44" t="s">
        <v>70</v>
      </c>
      <c r="J224" s="44" t="s">
        <v>78</v>
      </c>
      <c r="K224" s="44"/>
    </row>
    <row r="225" spans="1:11" s="2" customFormat="1" ht="24.75" customHeight="1">
      <c r="A225" s="12" t="s">
        <v>25</v>
      </c>
      <c r="B225" s="12">
        <v>43</v>
      </c>
      <c r="C225" s="44" t="s">
        <v>384</v>
      </c>
      <c r="D225" s="44" t="s">
        <v>383</v>
      </c>
      <c r="E225" s="13">
        <v>38.5176</v>
      </c>
      <c r="F225" s="28">
        <f t="shared" si="5"/>
        <v>2.5678</v>
      </c>
      <c r="G225" s="44" t="s">
        <v>9</v>
      </c>
      <c r="H225" s="44" t="s">
        <v>21</v>
      </c>
      <c r="I225" s="44" t="s">
        <v>70</v>
      </c>
      <c r="J225" s="44" t="s">
        <v>78</v>
      </c>
      <c r="K225" s="44"/>
    </row>
    <row r="226" spans="1:12" s="2" customFormat="1" ht="24.75" customHeight="1">
      <c r="A226" s="12" t="s">
        <v>25</v>
      </c>
      <c r="B226" s="12">
        <v>44</v>
      </c>
      <c r="C226" s="44" t="s">
        <v>385</v>
      </c>
      <c r="D226" s="44" t="s">
        <v>383</v>
      </c>
      <c r="E226" s="28">
        <v>1.8481</v>
      </c>
      <c r="F226" s="28">
        <f t="shared" si="5"/>
        <v>0.1232</v>
      </c>
      <c r="G226" s="44" t="s">
        <v>9</v>
      </c>
      <c r="H226" s="44" t="s">
        <v>21</v>
      </c>
      <c r="I226" s="44" t="s">
        <v>70</v>
      </c>
      <c r="J226" s="44" t="s">
        <v>78</v>
      </c>
      <c r="K226" s="44"/>
      <c r="L226" s="46" t="s">
        <v>386</v>
      </c>
    </row>
    <row r="227" spans="1:12" s="2" customFormat="1" ht="24.75" customHeight="1">
      <c r="A227" s="12" t="s">
        <v>25</v>
      </c>
      <c r="B227" s="12">
        <v>45</v>
      </c>
      <c r="C227" s="44" t="s">
        <v>387</v>
      </c>
      <c r="D227" s="44" t="s">
        <v>383</v>
      </c>
      <c r="E227" s="13">
        <v>1.7838</v>
      </c>
      <c r="F227" s="28">
        <f t="shared" si="5"/>
        <v>0.1189</v>
      </c>
      <c r="G227" s="44" t="s">
        <v>9</v>
      </c>
      <c r="H227" s="44" t="s">
        <v>21</v>
      </c>
      <c r="I227" s="44" t="s">
        <v>70</v>
      </c>
      <c r="J227" s="44" t="s">
        <v>78</v>
      </c>
      <c r="K227" s="44"/>
      <c r="L227" s="46" t="s">
        <v>386</v>
      </c>
    </row>
    <row r="228" spans="1:12" s="2" customFormat="1" ht="24.75" customHeight="1">
      <c r="A228" s="12" t="s">
        <v>25</v>
      </c>
      <c r="B228" s="12">
        <v>46</v>
      </c>
      <c r="C228" s="44" t="s">
        <v>388</v>
      </c>
      <c r="D228" s="44" t="s">
        <v>327</v>
      </c>
      <c r="E228" s="28">
        <v>29.6222</v>
      </c>
      <c r="F228" s="28">
        <f t="shared" si="5"/>
        <v>1.9748</v>
      </c>
      <c r="G228" s="44" t="s">
        <v>9</v>
      </c>
      <c r="H228" s="44" t="s">
        <v>21</v>
      </c>
      <c r="I228" s="44" t="s">
        <v>70</v>
      </c>
      <c r="J228" s="44" t="s">
        <v>78</v>
      </c>
      <c r="K228" s="44"/>
      <c r="L228" s="46" t="s">
        <v>389</v>
      </c>
    </row>
    <row r="229" spans="1:12" s="2" customFormat="1" ht="24.75" customHeight="1">
      <c r="A229" s="12" t="s">
        <v>25</v>
      </c>
      <c r="B229" s="12">
        <v>47</v>
      </c>
      <c r="C229" s="44" t="s">
        <v>390</v>
      </c>
      <c r="D229" s="44" t="s">
        <v>391</v>
      </c>
      <c r="E229" s="13">
        <v>15.0702</v>
      </c>
      <c r="F229" s="28">
        <f t="shared" si="5"/>
        <v>1.0047</v>
      </c>
      <c r="G229" s="44" t="s">
        <v>9</v>
      </c>
      <c r="H229" s="44" t="s">
        <v>21</v>
      </c>
      <c r="I229" s="44" t="s">
        <v>70</v>
      </c>
      <c r="J229" s="44" t="s">
        <v>78</v>
      </c>
      <c r="K229" s="44"/>
      <c r="L229" s="46" t="s">
        <v>392</v>
      </c>
    </row>
    <row r="230" spans="1:12" s="2" customFormat="1" ht="24.75" customHeight="1">
      <c r="A230" s="12" t="s">
        <v>25</v>
      </c>
      <c r="B230" s="12">
        <v>48</v>
      </c>
      <c r="C230" s="44" t="s">
        <v>393</v>
      </c>
      <c r="D230" s="44" t="s">
        <v>394</v>
      </c>
      <c r="E230" s="13">
        <v>0.7338</v>
      </c>
      <c r="F230" s="28">
        <f t="shared" si="5"/>
        <v>0.0489</v>
      </c>
      <c r="G230" s="44" t="s">
        <v>9</v>
      </c>
      <c r="H230" s="44" t="s">
        <v>21</v>
      </c>
      <c r="I230" s="44" t="s">
        <v>70</v>
      </c>
      <c r="J230" s="44" t="s">
        <v>74</v>
      </c>
      <c r="K230" s="44"/>
      <c r="L230" s="35" t="s">
        <v>395</v>
      </c>
    </row>
    <row r="231" spans="1:12" s="2" customFormat="1" ht="24.75" customHeight="1">
      <c r="A231" s="12" t="s">
        <v>25</v>
      </c>
      <c r="B231" s="12">
        <v>49</v>
      </c>
      <c r="C231" s="44" t="s">
        <v>396</v>
      </c>
      <c r="D231" s="44" t="s">
        <v>397</v>
      </c>
      <c r="E231" s="28">
        <v>7.732</v>
      </c>
      <c r="F231" s="28">
        <f t="shared" si="5"/>
        <v>0.5155</v>
      </c>
      <c r="G231" s="44" t="s">
        <v>9</v>
      </c>
      <c r="H231" s="44" t="s">
        <v>21</v>
      </c>
      <c r="I231" s="44" t="s">
        <v>70</v>
      </c>
      <c r="J231" s="44" t="s">
        <v>78</v>
      </c>
      <c r="K231" s="44"/>
      <c r="L231" s="35" t="s">
        <v>398</v>
      </c>
    </row>
    <row r="232" spans="1:12" s="2" customFormat="1" ht="24.75" customHeight="1">
      <c r="A232" s="12" t="s">
        <v>25</v>
      </c>
      <c r="B232" s="12">
        <v>50</v>
      </c>
      <c r="C232" s="44" t="s">
        <v>399</v>
      </c>
      <c r="D232" s="44" t="s">
        <v>397</v>
      </c>
      <c r="E232" s="28">
        <v>11.27</v>
      </c>
      <c r="F232" s="28">
        <f t="shared" si="5"/>
        <v>0.7513</v>
      </c>
      <c r="G232" s="44" t="s">
        <v>9</v>
      </c>
      <c r="H232" s="44" t="s">
        <v>21</v>
      </c>
      <c r="I232" s="44" t="s">
        <v>70</v>
      </c>
      <c r="J232" s="44" t="s">
        <v>78</v>
      </c>
      <c r="K232" s="44"/>
      <c r="L232" s="46" t="s">
        <v>400</v>
      </c>
    </row>
    <row r="233" spans="1:12" s="2" customFormat="1" ht="24.75" customHeight="1">
      <c r="A233" s="12" t="s">
        <v>25</v>
      </c>
      <c r="B233" s="12">
        <v>51</v>
      </c>
      <c r="C233" s="44" t="s">
        <v>401</v>
      </c>
      <c r="D233" s="44" t="s">
        <v>394</v>
      </c>
      <c r="E233" s="28">
        <v>19.6486</v>
      </c>
      <c r="F233" s="28">
        <f t="shared" si="5"/>
        <v>1.3099</v>
      </c>
      <c r="G233" s="44" t="s">
        <v>9</v>
      </c>
      <c r="H233" s="44" t="s">
        <v>21</v>
      </c>
      <c r="I233" s="44" t="s">
        <v>70</v>
      </c>
      <c r="J233" s="44" t="s">
        <v>74</v>
      </c>
      <c r="K233" s="44"/>
      <c r="L233" s="46" t="s">
        <v>402</v>
      </c>
    </row>
    <row r="234" spans="1:12" s="2" customFormat="1" ht="24.75" customHeight="1">
      <c r="A234" s="12" t="s">
        <v>25</v>
      </c>
      <c r="B234" s="12">
        <v>52</v>
      </c>
      <c r="C234" s="44" t="s">
        <v>403</v>
      </c>
      <c r="D234" s="44" t="s">
        <v>404</v>
      </c>
      <c r="E234" s="13">
        <v>8.1039</v>
      </c>
      <c r="F234" s="28">
        <f t="shared" si="5"/>
        <v>0.5403</v>
      </c>
      <c r="G234" s="44" t="s">
        <v>9</v>
      </c>
      <c r="H234" s="44" t="s">
        <v>21</v>
      </c>
      <c r="I234" s="44" t="s">
        <v>70</v>
      </c>
      <c r="J234" s="44" t="s">
        <v>78</v>
      </c>
      <c r="K234" s="44"/>
      <c r="L234" s="46" t="s">
        <v>405</v>
      </c>
    </row>
    <row r="235" spans="1:12" s="2" customFormat="1" ht="24.75" customHeight="1">
      <c r="A235" s="12" t="s">
        <v>25</v>
      </c>
      <c r="B235" s="12">
        <v>53</v>
      </c>
      <c r="C235" s="44" t="s">
        <v>406</v>
      </c>
      <c r="D235" s="44" t="s">
        <v>383</v>
      </c>
      <c r="E235" s="28">
        <v>15</v>
      </c>
      <c r="F235" s="28">
        <f t="shared" si="5"/>
        <v>1</v>
      </c>
      <c r="G235" s="44" t="s">
        <v>9</v>
      </c>
      <c r="H235" s="44" t="s">
        <v>21</v>
      </c>
      <c r="I235" s="44" t="s">
        <v>70</v>
      </c>
      <c r="J235" s="44" t="s">
        <v>78</v>
      </c>
      <c r="K235" s="44"/>
      <c r="L235" s="46" t="s">
        <v>407</v>
      </c>
    </row>
    <row r="236" spans="1:12" s="2" customFormat="1" ht="24.75" customHeight="1">
      <c r="A236" s="12" t="s">
        <v>25</v>
      </c>
      <c r="B236" s="12">
        <v>54</v>
      </c>
      <c r="C236" s="44" t="s">
        <v>408</v>
      </c>
      <c r="D236" s="44" t="s">
        <v>409</v>
      </c>
      <c r="E236" s="28">
        <v>75.3862</v>
      </c>
      <c r="F236" s="28">
        <f t="shared" si="5"/>
        <v>5.0257</v>
      </c>
      <c r="G236" s="44" t="s">
        <v>9</v>
      </c>
      <c r="H236" s="44" t="s">
        <v>21</v>
      </c>
      <c r="I236" s="44" t="s">
        <v>70</v>
      </c>
      <c r="J236" s="44" t="s">
        <v>74</v>
      </c>
      <c r="K236" s="44"/>
      <c r="L236" s="46" t="s">
        <v>410</v>
      </c>
    </row>
    <row r="237" spans="1:12" s="2" customFormat="1" ht="24.75" customHeight="1">
      <c r="A237" s="12" t="s">
        <v>25</v>
      </c>
      <c r="B237" s="12">
        <v>55</v>
      </c>
      <c r="C237" s="44" t="s">
        <v>411</v>
      </c>
      <c r="D237" s="44" t="s">
        <v>383</v>
      </c>
      <c r="E237" s="28">
        <v>3.9863</v>
      </c>
      <c r="F237" s="28">
        <f t="shared" si="5"/>
        <v>0.2658</v>
      </c>
      <c r="G237" s="44" t="s">
        <v>8</v>
      </c>
      <c r="H237" s="44" t="s">
        <v>21</v>
      </c>
      <c r="I237" s="44" t="s">
        <v>70</v>
      </c>
      <c r="J237" s="44" t="s">
        <v>74</v>
      </c>
      <c r="K237" s="44"/>
      <c r="L237" s="46" t="s">
        <v>410</v>
      </c>
    </row>
    <row r="238" spans="1:12" s="2" customFormat="1" ht="24.75" customHeight="1">
      <c r="A238" s="12" t="s">
        <v>25</v>
      </c>
      <c r="B238" s="12">
        <v>56</v>
      </c>
      <c r="C238" s="44" t="s">
        <v>412</v>
      </c>
      <c r="D238" s="44" t="s">
        <v>327</v>
      </c>
      <c r="E238" s="13">
        <v>11.802</v>
      </c>
      <c r="F238" s="28">
        <f t="shared" si="5"/>
        <v>0.7868</v>
      </c>
      <c r="G238" s="44" t="s">
        <v>9</v>
      </c>
      <c r="H238" s="44" t="s">
        <v>21</v>
      </c>
      <c r="I238" s="44" t="s">
        <v>70</v>
      </c>
      <c r="J238" s="44" t="s">
        <v>74</v>
      </c>
      <c r="K238" s="44"/>
      <c r="L238" s="46" t="s">
        <v>413</v>
      </c>
    </row>
    <row r="239" spans="1:12" s="2" customFormat="1" ht="24.75" customHeight="1">
      <c r="A239" s="12" t="s">
        <v>25</v>
      </c>
      <c r="B239" s="12">
        <v>57</v>
      </c>
      <c r="C239" s="44" t="s">
        <v>414</v>
      </c>
      <c r="D239" s="44" t="s">
        <v>322</v>
      </c>
      <c r="E239" s="28">
        <v>1.6459</v>
      </c>
      <c r="F239" s="28">
        <f t="shared" si="5"/>
        <v>0.1097</v>
      </c>
      <c r="G239" s="44" t="s">
        <v>9</v>
      </c>
      <c r="H239" s="44" t="s">
        <v>21</v>
      </c>
      <c r="I239" s="44" t="s">
        <v>70</v>
      </c>
      <c r="J239" s="44" t="s">
        <v>74</v>
      </c>
      <c r="K239" s="44"/>
      <c r="L239" s="46" t="s">
        <v>413</v>
      </c>
    </row>
    <row r="240" spans="1:11" s="2" customFormat="1" ht="24.75" customHeight="1">
      <c r="A240" s="12" t="s">
        <v>25</v>
      </c>
      <c r="B240" s="12">
        <v>58</v>
      </c>
      <c r="C240" s="44" t="s">
        <v>415</v>
      </c>
      <c r="D240" s="44" t="s">
        <v>322</v>
      </c>
      <c r="E240" s="28">
        <v>33.6764</v>
      </c>
      <c r="F240" s="28">
        <f t="shared" si="5"/>
        <v>2.2451</v>
      </c>
      <c r="G240" s="44" t="s">
        <v>9</v>
      </c>
      <c r="H240" s="44" t="s">
        <v>21</v>
      </c>
      <c r="I240" s="44" t="s">
        <v>70</v>
      </c>
      <c r="J240" s="44" t="s">
        <v>74</v>
      </c>
      <c r="K240" s="44"/>
    </row>
    <row r="241" spans="1:11" s="2" customFormat="1" ht="24.75" customHeight="1">
      <c r="A241" s="12" t="s">
        <v>25</v>
      </c>
      <c r="B241" s="12">
        <v>59</v>
      </c>
      <c r="C241" s="44" t="s">
        <v>416</v>
      </c>
      <c r="D241" s="44" t="s">
        <v>417</v>
      </c>
      <c r="E241" s="28">
        <v>20.222</v>
      </c>
      <c r="F241" s="28">
        <f t="shared" si="5"/>
        <v>1.3481</v>
      </c>
      <c r="G241" s="44" t="s">
        <v>8</v>
      </c>
      <c r="H241" s="44" t="s">
        <v>21</v>
      </c>
      <c r="I241" s="44" t="s">
        <v>70</v>
      </c>
      <c r="J241" s="44" t="s">
        <v>78</v>
      </c>
      <c r="K241" s="44"/>
    </row>
    <row r="242" spans="1:11" s="2" customFormat="1" ht="24.75" customHeight="1">
      <c r="A242" s="12" t="s">
        <v>25</v>
      </c>
      <c r="B242" s="12">
        <v>60</v>
      </c>
      <c r="C242" s="44" t="s">
        <v>418</v>
      </c>
      <c r="D242" s="44" t="s">
        <v>383</v>
      </c>
      <c r="E242" s="13">
        <v>34.0275</v>
      </c>
      <c r="F242" s="28">
        <f t="shared" si="5"/>
        <v>2.2685</v>
      </c>
      <c r="G242" s="44" t="s">
        <v>8</v>
      </c>
      <c r="H242" s="44" t="s">
        <v>21</v>
      </c>
      <c r="I242" s="44" t="s">
        <v>70</v>
      </c>
      <c r="J242" s="44" t="s">
        <v>74</v>
      </c>
      <c r="K242" s="44"/>
    </row>
    <row r="243" spans="1:11" s="2" customFormat="1" ht="24.75" customHeight="1">
      <c r="A243" s="12" t="s">
        <v>25</v>
      </c>
      <c r="B243" s="12">
        <v>61</v>
      </c>
      <c r="C243" s="44" t="s">
        <v>419</v>
      </c>
      <c r="D243" s="44" t="s">
        <v>383</v>
      </c>
      <c r="E243" s="13">
        <v>13.8783</v>
      </c>
      <c r="F243" s="28">
        <f t="shared" si="5"/>
        <v>0.9252</v>
      </c>
      <c r="G243" s="44" t="s">
        <v>8</v>
      </c>
      <c r="H243" s="44" t="s">
        <v>21</v>
      </c>
      <c r="I243" s="44" t="s">
        <v>70</v>
      </c>
      <c r="J243" s="44" t="s">
        <v>78</v>
      </c>
      <c r="K243" s="44"/>
    </row>
    <row r="244" spans="1:11" s="2" customFormat="1" ht="24.75" customHeight="1">
      <c r="A244" s="12" t="s">
        <v>25</v>
      </c>
      <c r="B244" s="12">
        <v>62</v>
      </c>
      <c r="C244" s="44" t="s">
        <v>420</v>
      </c>
      <c r="D244" s="44" t="s">
        <v>327</v>
      </c>
      <c r="E244" s="28">
        <v>19.0483</v>
      </c>
      <c r="F244" s="28">
        <f t="shared" si="5"/>
        <v>1.2699</v>
      </c>
      <c r="G244" s="44" t="s">
        <v>8</v>
      </c>
      <c r="H244" s="44" t="s">
        <v>21</v>
      </c>
      <c r="I244" s="44" t="s">
        <v>70</v>
      </c>
      <c r="J244" s="44" t="s">
        <v>78</v>
      </c>
      <c r="K244" s="44"/>
    </row>
    <row r="245" spans="1:11" s="2" customFormat="1" ht="24.75" customHeight="1">
      <c r="A245" s="12" t="s">
        <v>25</v>
      </c>
      <c r="B245" s="12">
        <v>63</v>
      </c>
      <c r="C245" s="44" t="s">
        <v>421</v>
      </c>
      <c r="D245" s="44" t="s">
        <v>327</v>
      </c>
      <c r="E245" s="13">
        <v>6.0255</v>
      </c>
      <c r="F245" s="28">
        <f t="shared" si="5"/>
        <v>0.4017</v>
      </c>
      <c r="G245" s="44" t="s">
        <v>8</v>
      </c>
      <c r="H245" s="44" t="s">
        <v>21</v>
      </c>
      <c r="I245" s="44" t="s">
        <v>70</v>
      </c>
      <c r="J245" s="44" t="s">
        <v>80</v>
      </c>
      <c r="K245" s="47"/>
    </row>
    <row r="246" spans="1:11" s="2" customFormat="1" ht="24.75" customHeight="1">
      <c r="A246" s="12" t="s">
        <v>25</v>
      </c>
      <c r="B246" s="12">
        <v>64</v>
      </c>
      <c r="C246" s="44" t="s">
        <v>422</v>
      </c>
      <c r="D246" s="44" t="s">
        <v>327</v>
      </c>
      <c r="E246" s="28">
        <v>2.448</v>
      </c>
      <c r="F246" s="28">
        <f t="shared" si="5"/>
        <v>0.1632</v>
      </c>
      <c r="G246" s="44" t="s">
        <v>8</v>
      </c>
      <c r="H246" s="44" t="s">
        <v>21</v>
      </c>
      <c r="I246" s="44" t="s">
        <v>70</v>
      </c>
      <c r="J246" s="44" t="s">
        <v>80</v>
      </c>
      <c r="K246" s="47"/>
    </row>
    <row r="247" spans="1:11" s="2" customFormat="1" ht="24.75" customHeight="1">
      <c r="A247" s="12" t="s">
        <v>25</v>
      </c>
      <c r="B247" s="12">
        <v>65</v>
      </c>
      <c r="C247" s="44" t="s">
        <v>423</v>
      </c>
      <c r="D247" s="44" t="s">
        <v>383</v>
      </c>
      <c r="E247" s="28">
        <v>15.5357</v>
      </c>
      <c r="F247" s="28">
        <f t="shared" si="5"/>
        <v>1.0357</v>
      </c>
      <c r="G247" s="44" t="s">
        <v>8</v>
      </c>
      <c r="H247" s="44" t="s">
        <v>21</v>
      </c>
      <c r="I247" s="44" t="s">
        <v>70</v>
      </c>
      <c r="J247" s="44" t="s">
        <v>80</v>
      </c>
      <c r="K247" s="47"/>
    </row>
    <row r="248" spans="1:11" s="2" customFormat="1" ht="24.75" customHeight="1">
      <c r="A248" s="12" t="s">
        <v>25</v>
      </c>
      <c r="B248" s="12">
        <v>66</v>
      </c>
      <c r="C248" s="44" t="s">
        <v>424</v>
      </c>
      <c r="D248" s="44" t="s">
        <v>383</v>
      </c>
      <c r="E248" s="28">
        <v>6.6904</v>
      </c>
      <c r="F248" s="28">
        <f t="shared" si="5"/>
        <v>0.446</v>
      </c>
      <c r="G248" s="44" t="s">
        <v>8</v>
      </c>
      <c r="H248" s="44" t="s">
        <v>21</v>
      </c>
      <c r="I248" s="44" t="s">
        <v>70</v>
      </c>
      <c r="J248" s="44" t="s">
        <v>80</v>
      </c>
      <c r="K248" s="47"/>
    </row>
    <row r="249" spans="1:11" s="2" customFormat="1" ht="24.75" customHeight="1">
      <c r="A249" s="12" t="s">
        <v>25</v>
      </c>
      <c r="B249" s="12">
        <v>67</v>
      </c>
      <c r="C249" s="44" t="s">
        <v>425</v>
      </c>
      <c r="D249" s="44" t="s">
        <v>327</v>
      </c>
      <c r="E249" s="28">
        <v>11.6045</v>
      </c>
      <c r="F249" s="28">
        <f t="shared" si="5"/>
        <v>0.7736</v>
      </c>
      <c r="G249" s="44" t="s">
        <v>8</v>
      </c>
      <c r="H249" s="44" t="s">
        <v>21</v>
      </c>
      <c r="I249" s="44" t="s">
        <v>70</v>
      </c>
      <c r="J249" s="44" t="s">
        <v>80</v>
      </c>
      <c r="K249" s="47"/>
    </row>
    <row r="250" spans="1:11" s="2" customFormat="1" ht="24.75" customHeight="1">
      <c r="A250" s="12" t="s">
        <v>25</v>
      </c>
      <c r="B250" s="12">
        <v>68</v>
      </c>
      <c r="C250" s="44" t="s">
        <v>426</v>
      </c>
      <c r="D250" s="44" t="s">
        <v>383</v>
      </c>
      <c r="E250" s="28">
        <v>3</v>
      </c>
      <c r="F250" s="28">
        <f t="shared" si="5"/>
        <v>0.2</v>
      </c>
      <c r="G250" s="44" t="s">
        <v>6</v>
      </c>
      <c r="H250" s="44" t="s">
        <v>233</v>
      </c>
      <c r="I250" s="44" t="s">
        <v>70</v>
      </c>
      <c r="J250" s="44" t="s">
        <v>71</v>
      </c>
      <c r="K250" s="47"/>
    </row>
    <row r="251" spans="1:11" s="2" customFormat="1" ht="24.75" customHeight="1">
      <c r="A251" s="12" t="s">
        <v>25</v>
      </c>
      <c r="B251" s="12">
        <v>69</v>
      </c>
      <c r="C251" s="44" t="s">
        <v>427</v>
      </c>
      <c r="D251" s="44" t="s">
        <v>383</v>
      </c>
      <c r="E251" s="28">
        <v>3.22</v>
      </c>
      <c r="F251" s="28">
        <f t="shared" si="5"/>
        <v>0.2147</v>
      </c>
      <c r="G251" s="44" t="s">
        <v>6</v>
      </c>
      <c r="H251" s="44" t="s">
        <v>233</v>
      </c>
      <c r="I251" s="44" t="s">
        <v>70</v>
      </c>
      <c r="J251" s="44" t="s">
        <v>71</v>
      </c>
      <c r="K251" s="47"/>
    </row>
    <row r="252" spans="1:11" s="2" customFormat="1" ht="24.75" customHeight="1">
      <c r="A252" s="12" t="s">
        <v>25</v>
      </c>
      <c r="B252" s="12">
        <v>70</v>
      </c>
      <c r="C252" s="44" t="s">
        <v>428</v>
      </c>
      <c r="D252" s="44" t="s">
        <v>383</v>
      </c>
      <c r="E252" s="28">
        <v>4.03</v>
      </c>
      <c r="F252" s="28">
        <f t="shared" si="5"/>
        <v>0.2687</v>
      </c>
      <c r="G252" s="44" t="s">
        <v>6</v>
      </c>
      <c r="H252" s="44" t="s">
        <v>233</v>
      </c>
      <c r="I252" s="44" t="s">
        <v>70</v>
      </c>
      <c r="J252" s="44" t="s">
        <v>71</v>
      </c>
      <c r="K252" s="47"/>
    </row>
    <row r="253" spans="1:11" s="2" customFormat="1" ht="24.75" customHeight="1">
      <c r="A253" s="12" t="s">
        <v>25</v>
      </c>
      <c r="B253" s="12">
        <v>71</v>
      </c>
      <c r="C253" s="44" t="s">
        <v>429</v>
      </c>
      <c r="D253" s="44" t="s">
        <v>383</v>
      </c>
      <c r="E253" s="28">
        <v>4.37</v>
      </c>
      <c r="F253" s="28">
        <f t="shared" si="5"/>
        <v>0.2913</v>
      </c>
      <c r="G253" s="44" t="s">
        <v>6</v>
      </c>
      <c r="H253" s="44" t="s">
        <v>233</v>
      </c>
      <c r="I253" s="44" t="s">
        <v>70</v>
      </c>
      <c r="J253" s="44" t="s">
        <v>71</v>
      </c>
      <c r="K253" s="47"/>
    </row>
    <row r="254" spans="1:11" s="2" customFormat="1" ht="24.75" customHeight="1">
      <c r="A254" s="12" t="s">
        <v>25</v>
      </c>
      <c r="B254" s="12">
        <v>72</v>
      </c>
      <c r="C254" s="44" t="s">
        <v>430</v>
      </c>
      <c r="D254" s="44" t="s">
        <v>383</v>
      </c>
      <c r="E254" s="28">
        <v>4.71</v>
      </c>
      <c r="F254" s="28">
        <f t="shared" si="5"/>
        <v>0.314</v>
      </c>
      <c r="G254" s="44" t="s">
        <v>6</v>
      </c>
      <c r="H254" s="44" t="s">
        <v>233</v>
      </c>
      <c r="I254" s="44" t="s">
        <v>70</v>
      </c>
      <c r="J254" s="44" t="s">
        <v>71</v>
      </c>
      <c r="K254" s="47"/>
    </row>
    <row r="255" spans="1:11" s="2" customFormat="1" ht="24.75" customHeight="1">
      <c r="A255" s="12" t="s">
        <v>25</v>
      </c>
      <c r="B255" s="12">
        <v>73</v>
      </c>
      <c r="C255" s="44" t="s">
        <v>431</v>
      </c>
      <c r="D255" s="44" t="s">
        <v>383</v>
      </c>
      <c r="E255" s="28">
        <v>3.29</v>
      </c>
      <c r="F255" s="28">
        <f t="shared" si="5"/>
        <v>0.2193</v>
      </c>
      <c r="G255" s="44" t="s">
        <v>6</v>
      </c>
      <c r="H255" s="44" t="s">
        <v>233</v>
      </c>
      <c r="I255" s="44" t="s">
        <v>70</v>
      </c>
      <c r="J255" s="44" t="s">
        <v>71</v>
      </c>
      <c r="K255" s="47"/>
    </row>
    <row r="256" spans="1:11" s="2" customFormat="1" ht="24.75" customHeight="1">
      <c r="A256" s="12" t="s">
        <v>25</v>
      </c>
      <c r="B256" s="12">
        <v>74</v>
      </c>
      <c r="C256" s="44" t="s">
        <v>432</v>
      </c>
      <c r="D256" s="44" t="s">
        <v>383</v>
      </c>
      <c r="E256" s="28">
        <v>4.92</v>
      </c>
      <c r="F256" s="28">
        <f t="shared" si="5"/>
        <v>0.328</v>
      </c>
      <c r="G256" s="44" t="s">
        <v>6</v>
      </c>
      <c r="H256" s="44" t="s">
        <v>233</v>
      </c>
      <c r="I256" s="44" t="s">
        <v>70</v>
      </c>
      <c r="J256" s="44" t="s">
        <v>71</v>
      </c>
      <c r="K256" s="47"/>
    </row>
    <row r="257" spans="1:11" s="2" customFormat="1" ht="24.75" customHeight="1">
      <c r="A257" s="12" t="s">
        <v>25</v>
      </c>
      <c r="B257" s="12">
        <v>75</v>
      </c>
      <c r="C257" s="44" t="s">
        <v>433</v>
      </c>
      <c r="D257" s="44" t="s">
        <v>383</v>
      </c>
      <c r="E257" s="28">
        <v>3.05</v>
      </c>
      <c r="F257" s="28">
        <f t="shared" si="5"/>
        <v>0.2033</v>
      </c>
      <c r="G257" s="44" t="s">
        <v>6</v>
      </c>
      <c r="H257" s="44" t="s">
        <v>233</v>
      </c>
      <c r="I257" s="44" t="s">
        <v>70</v>
      </c>
      <c r="J257" s="44" t="s">
        <v>71</v>
      </c>
      <c r="K257" s="47"/>
    </row>
    <row r="258" spans="1:11" s="2" customFormat="1" ht="24.75" customHeight="1">
      <c r="A258" s="12" t="s">
        <v>25</v>
      </c>
      <c r="B258" s="12">
        <v>76</v>
      </c>
      <c r="C258" s="44" t="s">
        <v>434</v>
      </c>
      <c r="D258" s="44" t="s">
        <v>383</v>
      </c>
      <c r="E258" s="28">
        <v>5.66</v>
      </c>
      <c r="F258" s="28">
        <f t="shared" si="5"/>
        <v>0.3773</v>
      </c>
      <c r="G258" s="44" t="s">
        <v>6</v>
      </c>
      <c r="H258" s="44" t="s">
        <v>233</v>
      </c>
      <c r="I258" s="44" t="s">
        <v>70</v>
      </c>
      <c r="J258" s="44" t="s">
        <v>74</v>
      </c>
      <c r="K258" s="47"/>
    </row>
    <row r="259" spans="1:11" s="2" customFormat="1" ht="24.75" customHeight="1">
      <c r="A259" s="12" t="s">
        <v>25</v>
      </c>
      <c r="B259" s="12">
        <v>77</v>
      </c>
      <c r="C259" s="44" t="s">
        <v>435</v>
      </c>
      <c r="D259" s="44" t="s">
        <v>383</v>
      </c>
      <c r="E259" s="28">
        <v>5.99</v>
      </c>
      <c r="F259" s="28">
        <f t="shared" si="5"/>
        <v>0.3993</v>
      </c>
      <c r="G259" s="44" t="s">
        <v>6</v>
      </c>
      <c r="H259" s="44" t="s">
        <v>233</v>
      </c>
      <c r="I259" s="44" t="s">
        <v>70</v>
      </c>
      <c r="J259" s="44" t="s">
        <v>74</v>
      </c>
      <c r="K259" s="47"/>
    </row>
    <row r="260" spans="1:11" s="2" customFormat="1" ht="24.75" customHeight="1">
      <c r="A260" s="12" t="s">
        <v>25</v>
      </c>
      <c r="B260" s="12">
        <v>78</v>
      </c>
      <c r="C260" s="44" t="s">
        <v>436</v>
      </c>
      <c r="D260" s="44" t="s">
        <v>383</v>
      </c>
      <c r="E260" s="28">
        <v>4.42</v>
      </c>
      <c r="F260" s="28">
        <f t="shared" si="5"/>
        <v>0.2947</v>
      </c>
      <c r="G260" s="44" t="s">
        <v>6</v>
      </c>
      <c r="H260" s="44" t="s">
        <v>233</v>
      </c>
      <c r="I260" s="44" t="s">
        <v>70</v>
      </c>
      <c r="J260" s="44" t="s">
        <v>74</v>
      </c>
      <c r="K260" s="47"/>
    </row>
    <row r="261" spans="1:11" s="2" customFormat="1" ht="24.75" customHeight="1">
      <c r="A261" s="12" t="s">
        <v>25</v>
      </c>
      <c r="B261" s="12">
        <v>79</v>
      </c>
      <c r="C261" s="44" t="s">
        <v>437</v>
      </c>
      <c r="D261" s="44" t="s">
        <v>438</v>
      </c>
      <c r="E261" s="28">
        <v>18</v>
      </c>
      <c r="F261" s="28">
        <f t="shared" si="5"/>
        <v>1.2</v>
      </c>
      <c r="G261" s="44" t="s">
        <v>11</v>
      </c>
      <c r="H261" s="44" t="s">
        <v>21</v>
      </c>
      <c r="I261" s="44" t="s">
        <v>70</v>
      </c>
      <c r="J261" s="44" t="s">
        <v>78</v>
      </c>
      <c r="K261" s="47"/>
    </row>
    <row r="262" spans="1:11" s="2" customFormat="1" ht="24.75" customHeight="1">
      <c r="A262" s="12" t="s">
        <v>25</v>
      </c>
      <c r="B262" s="12">
        <v>80</v>
      </c>
      <c r="C262" s="44" t="s">
        <v>439</v>
      </c>
      <c r="D262" s="44" t="s">
        <v>440</v>
      </c>
      <c r="E262" s="28">
        <v>69.375</v>
      </c>
      <c r="F262" s="28">
        <f t="shared" si="5"/>
        <v>4.625</v>
      </c>
      <c r="G262" s="44" t="s">
        <v>8</v>
      </c>
      <c r="H262" s="44" t="s">
        <v>21</v>
      </c>
      <c r="I262" s="44" t="s">
        <v>70</v>
      </c>
      <c r="J262" s="44" t="s">
        <v>71</v>
      </c>
      <c r="K262" s="47"/>
    </row>
    <row r="263" spans="1:11" s="2" customFormat="1" ht="24.75" customHeight="1">
      <c r="A263" s="12" t="s">
        <v>25</v>
      </c>
      <c r="B263" s="12">
        <v>81</v>
      </c>
      <c r="C263" s="44" t="s">
        <v>441</v>
      </c>
      <c r="D263" s="44" t="s">
        <v>442</v>
      </c>
      <c r="E263" s="28">
        <v>38.1815</v>
      </c>
      <c r="F263" s="28">
        <f t="shared" si="5"/>
        <v>2.5454</v>
      </c>
      <c r="G263" s="44" t="s">
        <v>7</v>
      </c>
      <c r="H263" s="44" t="s">
        <v>21</v>
      </c>
      <c r="I263" s="44" t="s">
        <v>70</v>
      </c>
      <c r="J263" s="44" t="s">
        <v>71</v>
      </c>
      <c r="K263" s="47"/>
    </row>
    <row r="264" spans="1:11" s="2" customFormat="1" ht="24.75" customHeight="1">
      <c r="A264" s="12" t="s">
        <v>25</v>
      </c>
      <c r="B264" s="12">
        <v>82</v>
      </c>
      <c r="C264" s="44" t="s">
        <v>443</v>
      </c>
      <c r="D264" s="44" t="s">
        <v>444</v>
      </c>
      <c r="E264" s="28">
        <v>6.705</v>
      </c>
      <c r="F264" s="28">
        <f t="shared" si="5"/>
        <v>0.447</v>
      </c>
      <c r="G264" s="44" t="s">
        <v>8</v>
      </c>
      <c r="H264" s="44" t="s">
        <v>21</v>
      </c>
      <c r="I264" s="44" t="s">
        <v>70</v>
      </c>
      <c r="J264" s="44" t="s">
        <v>74</v>
      </c>
      <c r="K264" s="47"/>
    </row>
    <row r="265" spans="1:11" s="2" customFormat="1" ht="24.75" customHeight="1">
      <c r="A265" s="12" t="s">
        <v>25</v>
      </c>
      <c r="B265" s="12">
        <v>83</v>
      </c>
      <c r="C265" s="44" t="s">
        <v>445</v>
      </c>
      <c r="D265" s="44" t="s">
        <v>446</v>
      </c>
      <c r="E265" s="28">
        <v>23.085</v>
      </c>
      <c r="F265" s="28">
        <f t="shared" si="5"/>
        <v>1.539</v>
      </c>
      <c r="G265" s="44" t="s">
        <v>8</v>
      </c>
      <c r="H265" s="44" t="s">
        <v>21</v>
      </c>
      <c r="I265" s="44" t="s">
        <v>70</v>
      </c>
      <c r="J265" s="44" t="s">
        <v>74</v>
      </c>
      <c r="K265" s="47"/>
    </row>
    <row r="266" spans="1:11" s="2" customFormat="1" ht="24.75" customHeight="1">
      <c r="A266" s="12" t="s">
        <v>25</v>
      </c>
      <c r="B266" s="12">
        <v>84</v>
      </c>
      <c r="C266" s="44" t="s">
        <v>447</v>
      </c>
      <c r="D266" s="44" t="s">
        <v>444</v>
      </c>
      <c r="E266" s="13">
        <v>41.9505</v>
      </c>
      <c r="F266" s="28">
        <f t="shared" si="5"/>
        <v>2.7967</v>
      </c>
      <c r="G266" s="44" t="s">
        <v>8</v>
      </c>
      <c r="H266" s="44" t="s">
        <v>21</v>
      </c>
      <c r="I266" s="44" t="s">
        <v>70</v>
      </c>
      <c r="J266" s="44" t="s">
        <v>78</v>
      </c>
      <c r="K266" s="47"/>
    </row>
    <row r="267" spans="1:11" s="2" customFormat="1" ht="24.75" customHeight="1">
      <c r="A267" s="12" t="s">
        <v>25</v>
      </c>
      <c r="B267" s="12">
        <v>85</v>
      </c>
      <c r="C267" s="44" t="s">
        <v>448</v>
      </c>
      <c r="D267" s="44" t="s">
        <v>449</v>
      </c>
      <c r="E267" s="13">
        <v>55.4685</v>
      </c>
      <c r="F267" s="28">
        <f t="shared" si="5"/>
        <v>3.6979</v>
      </c>
      <c r="G267" s="44" t="s">
        <v>8</v>
      </c>
      <c r="H267" s="44" t="s">
        <v>21</v>
      </c>
      <c r="I267" s="44" t="s">
        <v>70</v>
      </c>
      <c r="J267" s="44" t="s">
        <v>78</v>
      </c>
      <c r="K267" s="47"/>
    </row>
    <row r="268" spans="1:11" s="2" customFormat="1" ht="24.75" customHeight="1">
      <c r="A268" s="12" t="s">
        <v>25</v>
      </c>
      <c r="B268" s="12">
        <v>86</v>
      </c>
      <c r="C268" s="44" t="s">
        <v>450</v>
      </c>
      <c r="D268" s="44" t="s">
        <v>451</v>
      </c>
      <c r="E268" s="13">
        <v>30.2925</v>
      </c>
      <c r="F268" s="28">
        <f t="shared" si="5"/>
        <v>2.0195</v>
      </c>
      <c r="G268" s="44" t="s">
        <v>9</v>
      </c>
      <c r="H268" s="44" t="s">
        <v>21</v>
      </c>
      <c r="I268" s="44" t="s">
        <v>70</v>
      </c>
      <c r="J268" s="44" t="s">
        <v>78</v>
      </c>
      <c r="K268" s="47"/>
    </row>
    <row r="269" spans="1:11" s="2" customFormat="1" ht="24.75" customHeight="1">
      <c r="A269" s="12" t="s">
        <v>25</v>
      </c>
      <c r="B269" s="12">
        <v>87</v>
      </c>
      <c r="C269" s="44" t="s">
        <v>452</v>
      </c>
      <c r="D269" s="44" t="s">
        <v>440</v>
      </c>
      <c r="E269" s="13">
        <v>12.5325</v>
      </c>
      <c r="F269" s="28">
        <f t="shared" si="5"/>
        <v>0.8355</v>
      </c>
      <c r="G269" s="44" t="s">
        <v>9</v>
      </c>
      <c r="H269" s="44" t="s">
        <v>21</v>
      </c>
      <c r="I269" s="44" t="s">
        <v>70</v>
      </c>
      <c r="J269" s="44" t="s">
        <v>78</v>
      </c>
      <c r="K269" s="47"/>
    </row>
    <row r="270" spans="1:11" s="2" customFormat="1" ht="24.75" customHeight="1">
      <c r="A270" s="12" t="s">
        <v>25</v>
      </c>
      <c r="B270" s="12">
        <v>88</v>
      </c>
      <c r="C270" s="44" t="s">
        <v>453</v>
      </c>
      <c r="D270" s="44" t="s">
        <v>454</v>
      </c>
      <c r="E270" s="13">
        <v>8.7405</v>
      </c>
      <c r="F270" s="28">
        <f t="shared" si="5"/>
        <v>0.5827</v>
      </c>
      <c r="G270" s="44" t="s">
        <v>9</v>
      </c>
      <c r="H270" s="44" t="s">
        <v>21</v>
      </c>
      <c r="I270" s="44" t="s">
        <v>70</v>
      </c>
      <c r="J270" s="44" t="s">
        <v>80</v>
      </c>
      <c r="K270" s="47"/>
    </row>
    <row r="271" spans="1:11" s="2" customFormat="1" ht="24.75" customHeight="1">
      <c r="A271" s="12" t="s">
        <v>25</v>
      </c>
      <c r="B271" s="12">
        <v>89</v>
      </c>
      <c r="C271" s="44" t="s">
        <v>455</v>
      </c>
      <c r="D271" s="44" t="s">
        <v>454</v>
      </c>
      <c r="E271" s="13">
        <v>14.43</v>
      </c>
      <c r="F271" s="28">
        <f t="shared" si="5"/>
        <v>0.962</v>
      </c>
      <c r="G271" s="44" t="s">
        <v>9</v>
      </c>
      <c r="H271" s="44" t="s">
        <v>21</v>
      </c>
      <c r="I271" s="44" t="s">
        <v>70</v>
      </c>
      <c r="J271" s="44" t="s">
        <v>80</v>
      </c>
      <c r="K271" s="47"/>
    </row>
    <row r="272" spans="1:11" s="2" customFormat="1" ht="24.75" customHeight="1">
      <c r="A272" s="12" t="s">
        <v>25</v>
      </c>
      <c r="B272" s="12">
        <v>90</v>
      </c>
      <c r="C272" s="44" t="s">
        <v>456</v>
      </c>
      <c r="D272" s="44" t="s">
        <v>457</v>
      </c>
      <c r="E272" s="28">
        <v>9.087</v>
      </c>
      <c r="F272" s="28">
        <f aca="true" t="shared" si="6" ref="F272:F294">E272/15</f>
        <v>0.6058</v>
      </c>
      <c r="G272" s="44" t="s">
        <v>9</v>
      </c>
      <c r="H272" s="44" t="s">
        <v>21</v>
      </c>
      <c r="I272" s="44" t="s">
        <v>70</v>
      </c>
      <c r="J272" s="44" t="s">
        <v>80</v>
      </c>
      <c r="K272" s="47"/>
    </row>
    <row r="273" spans="1:11" s="2" customFormat="1" ht="24.75" customHeight="1">
      <c r="A273" s="12" t="s">
        <v>25</v>
      </c>
      <c r="B273" s="12">
        <v>91</v>
      </c>
      <c r="C273" s="44" t="s">
        <v>458</v>
      </c>
      <c r="D273" s="44" t="s">
        <v>459</v>
      </c>
      <c r="E273" s="13">
        <v>15.8115</v>
      </c>
      <c r="F273" s="28">
        <f t="shared" si="6"/>
        <v>1.0541</v>
      </c>
      <c r="G273" s="44" t="s">
        <v>9</v>
      </c>
      <c r="H273" s="44" t="s">
        <v>21</v>
      </c>
      <c r="I273" s="44" t="s">
        <v>70</v>
      </c>
      <c r="J273" s="44" t="s">
        <v>80</v>
      </c>
      <c r="K273" s="47"/>
    </row>
    <row r="274" spans="1:11" s="2" customFormat="1" ht="24.75" customHeight="1">
      <c r="A274" s="12" t="s">
        <v>25</v>
      </c>
      <c r="B274" s="12">
        <v>92</v>
      </c>
      <c r="C274" s="44" t="s">
        <v>460</v>
      </c>
      <c r="D274" s="44" t="s">
        <v>438</v>
      </c>
      <c r="E274" s="13">
        <v>10.9155</v>
      </c>
      <c r="F274" s="28">
        <f t="shared" si="6"/>
        <v>0.7277</v>
      </c>
      <c r="G274" s="44" t="s">
        <v>9</v>
      </c>
      <c r="H274" s="44" t="s">
        <v>21</v>
      </c>
      <c r="I274" s="44" t="s">
        <v>70</v>
      </c>
      <c r="J274" s="44" t="s">
        <v>80</v>
      </c>
      <c r="K274" s="47"/>
    </row>
    <row r="275" spans="1:11" s="2" customFormat="1" ht="24.75" customHeight="1">
      <c r="A275" s="12" t="s">
        <v>25</v>
      </c>
      <c r="B275" s="12">
        <v>93</v>
      </c>
      <c r="C275" s="44" t="s">
        <v>461</v>
      </c>
      <c r="D275" s="44" t="s">
        <v>449</v>
      </c>
      <c r="E275" s="28">
        <v>53.085</v>
      </c>
      <c r="F275" s="28">
        <f t="shared" si="6"/>
        <v>3.539</v>
      </c>
      <c r="G275" s="44" t="s">
        <v>6</v>
      </c>
      <c r="H275" s="44" t="s">
        <v>69</v>
      </c>
      <c r="I275" s="44" t="s">
        <v>70</v>
      </c>
      <c r="J275" s="44" t="s">
        <v>74</v>
      </c>
      <c r="K275" s="47"/>
    </row>
    <row r="276" spans="1:11" s="2" customFormat="1" ht="24.75" customHeight="1">
      <c r="A276" s="12" t="s">
        <v>25</v>
      </c>
      <c r="B276" s="12">
        <v>94</v>
      </c>
      <c r="C276" s="44" t="s">
        <v>462</v>
      </c>
      <c r="D276" s="44" t="s">
        <v>463</v>
      </c>
      <c r="E276" s="28">
        <v>35.0968</v>
      </c>
      <c r="F276" s="28">
        <f t="shared" si="6"/>
        <v>2.3398</v>
      </c>
      <c r="G276" s="44" t="s">
        <v>6</v>
      </c>
      <c r="H276" s="44" t="s">
        <v>69</v>
      </c>
      <c r="I276" s="44" t="s">
        <v>70</v>
      </c>
      <c r="J276" s="44" t="s">
        <v>74</v>
      </c>
      <c r="K276" s="47"/>
    </row>
    <row r="277" spans="1:11" s="2" customFormat="1" ht="24.75" customHeight="1">
      <c r="A277" s="12" t="s">
        <v>25</v>
      </c>
      <c r="B277" s="12">
        <v>95</v>
      </c>
      <c r="C277" s="44" t="s">
        <v>464</v>
      </c>
      <c r="D277" s="44" t="s">
        <v>465</v>
      </c>
      <c r="E277" s="28">
        <v>3.4238</v>
      </c>
      <c r="F277" s="28">
        <f t="shared" si="6"/>
        <v>0.2283</v>
      </c>
      <c r="G277" s="44" t="s">
        <v>8</v>
      </c>
      <c r="H277" s="44" t="s">
        <v>233</v>
      </c>
      <c r="I277" s="44" t="s">
        <v>70</v>
      </c>
      <c r="J277" s="44" t="s">
        <v>71</v>
      </c>
      <c r="K277" s="47"/>
    </row>
    <row r="278" spans="1:11" s="2" customFormat="1" ht="24.75" customHeight="1">
      <c r="A278" s="12" t="s">
        <v>25</v>
      </c>
      <c r="B278" s="12">
        <v>96</v>
      </c>
      <c r="C278" s="44" t="s">
        <v>466</v>
      </c>
      <c r="D278" s="48" t="s">
        <v>467</v>
      </c>
      <c r="E278" s="26">
        <v>6.34374</v>
      </c>
      <c r="F278" s="28">
        <f t="shared" si="6"/>
        <v>0.4229</v>
      </c>
      <c r="G278" s="44" t="s">
        <v>8</v>
      </c>
      <c r="H278" s="44" t="s">
        <v>21</v>
      </c>
      <c r="I278" s="44" t="s">
        <v>70</v>
      </c>
      <c r="J278" s="44" t="s">
        <v>71</v>
      </c>
      <c r="K278" s="47"/>
    </row>
    <row r="279" spans="1:11" s="2" customFormat="1" ht="24.75" customHeight="1">
      <c r="A279" s="12" t="s">
        <v>25</v>
      </c>
      <c r="B279" s="12">
        <v>97</v>
      </c>
      <c r="C279" s="44" t="s">
        <v>468</v>
      </c>
      <c r="D279" s="48" t="s">
        <v>469</v>
      </c>
      <c r="E279" s="26">
        <v>0.76092</v>
      </c>
      <c r="F279" s="28">
        <f t="shared" si="6"/>
        <v>0.0507</v>
      </c>
      <c r="G279" s="44" t="s">
        <v>11</v>
      </c>
      <c r="H279" s="44" t="s">
        <v>21</v>
      </c>
      <c r="I279" s="44" t="s">
        <v>70</v>
      </c>
      <c r="J279" s="44" t="s">
        <v>71</v>
      </c>
      <c r="K279" s="47"/>
    </row>
    <row r="280" spans="1:11" s="2" customFormat="1" ht="24.75" customHeight="1">
      <c r="A280" s="12" t="s">
        <v>25</v>
      </c>
      <c r="B280" s="12">
        <v>98</v>
      </c>
      <c r="C280" s="44" t="s">
        <v>470</v>
      </c>
      <c r="D280" s="44" t="s">
        <v>471</v>
      </c>
      <c r="E280" s="13">
        <v>16.7325</v>
      </c>
      <c r="F280" s="28">
        <f t="shared" si="6"/>
        <v>1.1155</v>
      </c>
      <c r="G280" s="44" t="s">
        <v>9</v>
      </c>
      <c r="H280" s="44" t="s">
        <v>21</v>
      </c>
      <c r="I280" s="44" t="s">
        <v>70</v>
      </c>
      <c r="J280" s="44" t="s">
        <v>80</v>
      </c>
      <c r="K280" s="47"/>
    </row>
    <row r="281" spans="1:11" s="2" customFormat="1" ht="24.75" customHeight="1">
      <c r="A281" s="12" t="s">
        <v>25</v>
      </c>
      <c r="B281" s="12">
        <v>99</v>
      </c>
      <c r="C281" s="44" t="s">
        <v>472</v>
      </c>
      <c r="D281" s="44" t="s">
        <v>471</v>
      </c>
      <c r="E281" s="28">
        <v>1.3023</v>
      </c>
      <c r="F281" s="28">
        <f t="shared" si="6"/>
        <v>0.0868</v>
      </c>
      <c r="G281" s="44" t="s">
        <v>9</v>
      </c>
      <c r="H281" s="44" t="s">
        <v>21</v>
      </c>
      <c r="I281" s="44" t="s">
        <v>70</v>
      </c>
      <c r="J281" s="44" t="s">
        <v>80</v>
      </c>
      <c r="K281" s="47"/>
    </row>
    <row r="282" spans="1:11" s="2" customFormat="1" ht="24.75" customHeight="1">
      <c r="A282" s="12" t="s">
        <v>25</v>
      </c>
      <c r="B282" s="12">
        <v>100</v>
      </c>
      <c r="C282" s="44" t="s">
        <v>473</v>
      </c>
      <c r="D282" s="44" t="s">
        <v>474</v>
      </c>
      <c r="E282" s="13">
        <v>22.7715</v>
      </c>
      <c r="F282" s="28">
        <f t="shared" si="6"/>
        <v>1.5181</v>
      </c>
      <c r="G282" s="44" t="s">
        <v>9</v>
      </c>
      <c r="H282" s="44" t="s">
        <v>21</v>
      </c>
      <c r="I282" s="44" t="s">
        <v>70</v>
      </c>
      <c r="J282" s="44" t="s">
        <v>80</v>
      </c>
      <c r="K282" s="47"/>
    </row>
    <row r="283" spans="1:11" s="2" customFormat="1" ht="24.75" customHeight="1">
      <c r="A283" s="12" t="s">
        <v>25</v>
      </c>
      <c r="B283" s="12">
        <v>101</v>
      </c>
      <c r="C283" s="44" t="s">
        <v>475</v>
      </c>
      <c r="D283" s="44" t="s">
        <v>476</v>
      </c>
      <c r="E283" s="13">
        <v>114.7695</v>
      </c>
      <c r="F283" s="28">
        <f t="shared" si="6"/>
        <v>7.6513</v>
      </c>
      <c r="G283" s="44" t="s">
        <v>7</v>
      </c>
      <c r="H283" s="44" t="s">
        <v>21</v>
      </c>
      <c r="I283" s="44" t="s">
        <v>70</v>
      </c>
      <c r="J283" s="44" t="s">
        <v>80</v>
      </c>
      <c r="K283" s="47"/>
    </row>
    <row r="284" spans="1:11" s="2" customFormat="1" ht="24.75" customHeight="1">
      <c r="A284" s="12" t="s">
        <v>25</v>
      </c>
      <c r="B284" s="12">
        <v>102</v>
      </c>
      <c r="C284" s="44" t="s">
        <v>477</v>
      </c>
      <c r="D284" s="44" t="s">
        <v>478</v>
      </c>
      <c r="E284" s="28">
        <v>3.4</v>
      </c>
      <c r="F284" s="28">
        <f t="shared" si="6"/>
        <v>0.2267</v>
      </c>
      <c r="G284" s="44" t="s">
        <v>9</v>
      </c>
      <c r="H284" s="44" t="s">
        <v>21</v>
      </c>
      <c r="I284" s="44" t="s">
        <v>70</v>
      </c>
      <c r="J284" s="44" t="s">
        <v>80</v>
      </c>
      <c r="K284" s="47"/>
    </row>
    <row r="285" spans="1:11" s="2" customFormat="1" ht="24.75" customHeight="1">
      <c r="A285" s="12" t="s">
        <v>25</v>
      </c>
      <c r="B285" s="12">
        <v>103</v>
      </c>
      <c r="C285" s="44" t="s">
        <v>479</v>
      </c>
      <c r="D285" s="44" t="s">
        <v>478</v>
      </c>
      <c r="E285" s="28">
        <v>3.5</v>
      </c>
      <c r="F285" s="28">
        <f t="shared" si="6"/>
        <v>0.2333</v>
      </c>
      <c r="G285" s="44" t="s">
        <v>9</v>
      </c>
      <c r="H285" s="44" t="s">
        <v>21</v>
      </c>
      <c r="I285" s="44" t="s">
        <v>70</v>
      </c>
      <c r="J285" s="44" t="s">
        <v>80</v>
      </c>
      <c r="K285" s="47"/>
    </row>
    <row r="286" spans="1:11" s="2" customFormat="1" ht="24.75" customHeight="1">
      <c r="A286" s="12" t="s">
        <v>25</v>
      </c>
      <c r="B286" s="12">
        <v>104</v>
      </c>
      <c r="C286" s="44" t="s">
        <v>480</v>
      </c>
      <c r="D286" s="44" t="s">
        <v>478</v>
      </c>
      <c r="E286" s="28">
        <v>0.8</v>
      </c>
      <c r="F286" s="28">
        <f t="shared" si="6"/>
        <v>0.0533</v>
      </c>
      <c r="G286" s="44" t="s">
        <v>9</v>
      </c>
      <c r="H286" s="44" t="s">
        <v>21</v>
      </c>
      <c r="I286" s="44" t="s">
        <v>70</v>
      </c>
      <c r="J286" s="44" t="s">
        <v>80</v>
      </c>
      <c r="K286" s="47"/>
    </row>
    <row r="287" spans="1:11" s="2" customFormat="1" ht="24.75" customHeight="1">
      <c r="A287" s="12" t="s">
        <v>25</v>
      </c>
      <c r="B287" s="12">
        <v>105</v>
      </c>
      <c r="C287" s="44" t="s">
        <v>481</v>
      </c>
      <c r="D287" s="44" t="s">
        <v>482</v>
      </c>
      <c r="E287" s="49">
        <v>34.1445</v>
      </c>
      <c r="F287" s="28">
        <f t="shared" si="6"/>
        <v>2.2763</v>
      </c>
      <c r="G287" s="44" t="s">
        <v>9</v>
      </c>
      <c r="H287" s="44" t="s">
        <v>21</v>
      </c>
      <c r="I287" s="44" t="s">
        <v>70</v>
      </c>
      <c r="J287" s="44" t="s">
        <v>78</v>
      </c>
      <c r="K287" s="47"/>
    </row>
    <row r="288" spans="1:11" s="2" customFormat="1" ht="24.75" customHeight="1">
      <c r="A288" s="12" t="s">
        <v>25</v>
      </c>
      <c r="B288" s="12">
        <v>106</v>
      </c>
      <c r="C288" s="44" t="s">
        <v>483</v>
      </c>
      <c r="D288" s="44" t="s">
        <v>482</v>
      </c>
      <c r="E288" s="49">
        <v>30.9945</v>
      </c>
      <c r="F288" s="28">
        <f t="shared" si="6"/>
        <v>2.0663</v>
      </c>
      <c r="G288" s="44" t="s">
        <v>9</v>
      </c>
      <c r="H288" s="44" t="s">
        <v>21</v>
      </c>
      <c r="I288" s="44" t="s">
        <v>70</v>
      </c>
      <c r="J288" s="44" t="s">
        <v>78</v>
      </c>
      <c r="K288" s="47"/>
    </row>
    <row r="289" spans="1:11" s="2" customFormat="1" ht="24.75" customHeight="1">
      <c r="A289" s="12" t="s">
        <v>25</v>
      </c>
      <c r="B289" s="12">
        <v>107</v>
      </c>
      <c r="C289" s="44" t="s">
        <v>484</v>
      </c>
      <c r="D289" s="44" t="s">
        <v>482</v>
      </c>
      <c r="E289" s="50">
        <v>9.912</v>
      </c>
      <c r="F289" s="28">
        <f t="shared" si="6"/>
        <v>0.6608</v>
      </c>
      <c r="G289" s="44" t="s">
        <v>9</v>
      </c>
      <c r="H289" s="44" t="s">
        <v>21</v>
      </c>
      <c r="I289" s="44" t="s">
        <v>70</v>
      </c>
      <c r="J289" s="44" t="s">
        <v>78</v>
      </c>
      <c r="K289" s="47"/>
    </row>
    <row r="290" spans="1:11" s="2" customFormat="1" ht="24.75" customHeight="1">
      <c r="A290" s="12" t="s">
        <v>25</v>
      </c>
      <c r="B290" s="12">
        <v>108</v>
      </c>
      <c r="C290" s="44" t="s">
        <v>485</v>
      </c>
      <c r="D290" s="44" t="s">
        <v>486</v>
      </c>
      <c r="E290" s="49">
        <v>22.9039</v>
      </c>
      <c r="F290" s="28">
        <f t="shared" si="6"/>
        <v>1.5269</v>
      </c>
      <c r="G290" s="44" t="s">
        <v>8</v>
      </c>
      <c r="H290" s="44" t="s">
        <v>21</v>
      </c>
      <c r="I290" s="44" t="s">
        <v>70</v>
      </c>
      <c r="J290" s="44" t="s">
        <v>78</v>
      </c>
      <c r="K290" s="47"/>
    </row>
    <row r="291" spans="1:11" s="2" customFormat="1" ht="24.75" customHeight="1">
      <c r="A291" s="12" t="s">
        <v>25</v>
      </c>
      <c r="B291" s="12">
        <v>109</v>
      </c>
      <c r="C291" s="51" t="s">
        <v>487</v>
      </c>
      <c r="D291" s="51" t="s">
        <v>488</v>
      </c>
      <c r="E291" s="50">
        <v>20.51</v>
      </c>
      <c r="F291" s="28">
        <f t="shared" si="6"/>
        <v>1.3673</v>
      </c>
      <c r="G291" s="51" t="s">
        <v>7</v>
      </c>
      <c r="H291" s="44" t="s">
        <v>21</v>
      </c>
      <c r="I291" s="51" t="s">
        <v>70</v>
      </c>
      <c r="J291" s="51" t="s">
        <v>80</v>
      </c>
      <c r="K291" s="13" t="s">
        <v>16</v>
      </c>
    </row>
    <row r="292" spans="1:11" s="2" customFormat="1" ht="24.75" customHeight="1">
      <c r="A292" s="12" t="s">
        <v>25</v>
      </c>
      <c r="B292" s="12">
        <v>110</v>
      </c>
      <c r="C292" s="51" t="s">
        <v>489</v>
      </c>
      <c r="D292" s="51" t="s">
        <v>490</v>
      </c>
      <c r="E292" s="50">
        <v>21.9</v>
      </c>
      <c r="F292" s="28">
        <f t="shared" si="6"/>
        <v>1.46</v>
      </c>
      <c r="G292" s="51" t="s">
        <v>7</v>
      </c>
      <c r="H292" s="44" t="s">
        <v>21</v>
      </c>
      <c r="I292" s="51" t="s">
        <v>70</v>
      </c>
      <c r="J292" s="51" t="s">
        <v>80</v>
      </c>
      <c r="K292" s="13" t="s">
        <v>16</v>
      </c>
    </row>
    <row r="293" spans="1:11" s="2" customFormat="1" ht="24.75" customHeight="1">
      <c r="A293" s="12" t="s">
        <v>25</v>
      </c>
      <c r="B293" s="12">
        <v>111</v>
      </c>
      <c r="C293" s="51" t="s">
        <v>491</v>
      </c>
      <c r="D293" s="51" t="s">
        <v>492</v>
      </c>
      <c r="E293" s="50">
        <v>23</v>
      </c>
      <c r="F293" s="28">
        <f t="shared" si="6"/>
        <v>1.5333</v>
      </c>
      <c r="G293" s="51" t="s">
        <v>7</v>
      </c>
      <c r="H293" s="44" t="s">
        <v>21</v>
      </c>
      <c r="I293" s="51" t="s">
        <v>77</v>
      </c>
      <c r="J293" s="51" t="s">
        <v>80</v>
      </c>
      <c r="K293" s="13" t="s">
        <v>16</v>
      </c>
    </row>
    <row r="294" spans="1:11" s="2" customFormat="1" ht="24.75" customHeight="1">
      <c r="A294" s="12" t="s">
        <v>25</v>
      </c>
      <c r="B294" s="12">
        <v>112</v>
      </c>
      <c r="C294" s="51" t="s">
        <v>493</v>
      </c>
      <c r="D294" s="51" t="s">
        <v>438</v>
      </c>
      <c r="E294" s="50">
        <v>35</v>
      </c>
      <c r="F294" s="28">
        <f t="shared" si="6"/>
        <v>2.3333</v>
      </c>
      <c r="G294" s="51" t="s">
        <v>7</v>
      </c>
      <c r="H294" s="44" t="s">
        <v>21</v>
      </c>
      <c r="I294" s="51" t="s">
        <v>70</v>
      </c>
      <c r="J294" s="51" t="s">
        <v>80</v>
      </c>
      <c r="K294" s="13" t="s">
        <v>16</v>
      </c>
    </row>
    <row r="295" spans="1:18" s="2" customFormat="1" ht="24.75" customHeight="1">
      <c r="A295" s="38" t="s">
        <v>25</v>
      </c>
      <c r="B295" s="38" t="s">
        <v>206</v>
      </c>
      <c r="C295" s="38"/>
      <c r="D295" s="38"/>
      <c r="E295" s="39">
        <f>SUBTOTAL(9,E183:E294)</f>
        <v>3672.0606</v>
      </c>
      <c r="F295" s="39">
        <f>SUBTOTAL(9,F183:F294)</f>
        <v>244.8038</v>
      </c>
      <c r="G295" s="38"/>
      <c r="H295" s="38"/>
      <c r="I295" s="38"/>
      <c r="J295" s="38"/>
      <c r="K295" s="38"/>
      <c r="R295" s="64"/>
    </row>
    <row r="296" spans="1:18" ht="24.75" customHeight="1">
      <c r="A296" s="12" t="s">
        <v>26</v>
      </c>
      <c r="B296" s="12">
        <v>1</v>
      </c>
      <c r="C296" s="17" t="s">
        <v>494</v>
      </c>
      <c r="D296" s="17" t="s">
        <v>494</v>
      </c>
      <c r="E296" s="19">
        <f>F296*15</f>
        <v>5.25</v>
      </c>
      <c r="F296" s="19">
        <v>0.35</v>
      </c>
      <c r="G296" s="17" t="s">
        <v>5</v>
      </c>
      <c r="H296" s="17" t="s">
        <v>22</v>
      </c>
      <c r="I296" s="17" t="s">
        <v>70</v>
      </c>
      <c r="J296" s="17" t="s">
        <v>71</v>
      </c>
      <c r="K296" s="13"/>
      <c r="R296" s="65"/>
    </row>
    <row r="297" spans="1:18" ht="24.75" customHeight="1">
      <c r="A297" s="12" t="s">
        <v>26</v>
      </c>
      <c r="B297" s="12">
        <v>2</v>
      </c>
      <c r="C297" s="17" t="s">
        <v>495</v>
      </c>
      <c r="D297" s="17" t="s">
        <v>495</v>
      </c>
      <c r="E297" s="19">
        <f aca="true" t="shared" si="7" ref="E297:E305">F297*15</f>
        <v>60.75</v>
      </c>
      <c r="F297" s="19">
        <v>4.05</v>
      </c>
      <c r="G297" s="17" t="s">
        <v>9</v>
      </c>
      <c r="H297" s="17" t="s">
        <v>22</v>
      </c>
      <c r="I297" s="17" t="s">
        <v>77</v>
      </c>
      <c r="J297" s="17" t="s">
        <v>71</v>
      </c>
      <c r="K297" s="13"/>
      <c r="R297" s="65"/>
    </row>
    <row r="298" spans="1:18" ht="24.75" customHeight="1">
      <c r="A298" s="12" t="s">
        <v>26</v>
      </c>
      <c r="B298" s="12">
        <v>3</v>
      </c>
      <c r="C298" s="17" t="s">
        <v>496</v>
      </c>
      <c r="D298" s="17" t="s">
        <v>496</v>
      </c>
      <c r="E298" s="19">
        <f t="shared" si="7"/>
        <v>82.2</v>
      </c>
      <c r="F298" s="19">
        <v>5.48</v>
      </c>
      <c r="G298" s="17" t="s">
        <v>5</v>
      </c>
      <c r="H298" s="17" t="s">
        <v>22</v>
      </c>
      <c r="I298" s="17" t="s">
        <v>70</v>
      </c>
      <c r="J298" s="17" t="s">
        <v>71</v>
      </c>
      <c r="K298" s="13"/>
      <c r="R298" s="65"/>
    </row>
    <row r="299" spans="1:18" ht="24.75" customHeight="1">
      <c r="A299" s="12" t="s">
        <v>26</v>
      </c>
      <c r="B299" s="12">
        <v>4</v>
      </c>
      <c r="C299" s="17" t="s">
        <v>497</v>
      </c>
      <c r="D299" s="17" t="s">
        <v>498</v>
      </c>
      <c r="E299" s="19">
        <f t="shared" si="7"/>
        <v>400.05</v>
      </c>
      <c r="F299" s="19">
        <v>26.67</v>
      </c>
      <c r="G299" s="13" t="s">
        <v>6</v>
      </c>
      <c r="H299" s="17" t="s">
        <v>22</v>
      </c>
      <c r="I299" s="17" t="s">
        <v>70</v>
      </c>
      <c r="J299" s="17" t="s">
        <v>78</v>
      </c>
      <c r="K299" s="13"/>
      <c r="R299" s="65"/>
    </row>
    <row r="300" spans="1:18" ht="24.75" customHeight="1">
      <c r="A300" s="12" t="s">
        <v>26</v>
      </c>
      <c r="B300" s="12">
        <v>5</v>
      </c>
      <c r="C300" s="17" t="s">
        <v>499</v>
      </c>
      <c r="D300" s="17" t="s">
        <v>499</v>
      </c>
      <c r="E300" s="19">
        <f t="shared" si="7"/>
        <v>13.95</v>
      </c>
      <c r="F300" s="19">
        <v>0.93</v>
      </c>
      <c r="G300" s="17" t="s">
        <v>5</v>
      </c>
      <c r="H300" s="17" t="s">
        <v>22</v>
      </c>
      <c r="I300" s="17" t="s">
        <v>70</v>
      </c>
      <c r="J300" s="17" t="s">
        <v>80</v>
      </c>
      <c r="K300" s="13"/>
      <c r="R300" s="65"/>
    </row>
    <row r="301" spans="1:18" ht="24.75" customHeight="1">
      <c r="A301" s="12" t="s">
        <v>26</v>
      </c>
      <c r="B301" s="12">
        <v>6</v>
      </c>
      <c r="C301" s="17" t="s">
        <v>500</v>
      </c>
      <c r="D301" s="17" t="s">
        <v>500</v>
      </c>
      <c r="E301" s="19">
        <f t="shared" si="7"/>
        <v>45</v>
      </c>
      <c r="F301" s="19">
        <v>3</v>
      </c>
      <c r="G301" s="17" t="s">
        <v>5</v>
      </c>
      <c r="H301" s="17" t="s">
        <v>22</v>
      </c>
      <c r="I301" s="17" t="s">
        <v>70</v>
      </c>
      <c r="J301" s="17" t="s">
        <v>80</v>
      </c>
      <c r="K301" s="13"/>
      <c r="R301" s="65"/>
    </row>
    <row r="302" spans="1:18" ht="24.75" customHeight="1">
      <c r="A302" s="12" t="s">
        <v>26</v>
      </c>
      <c r="B302" s="12">
        <v>7</v>
      </c>
      <c r="C302" s="17" t="s">
        <v>501</v>
      </c>
      <c r="D302" s="17" t="s">
        <v>502</v>
      </c>
      <c r="E302" s="19">
        <f t="shared" si="7"/>
        <v>1.35</v>
      </c>
      <c r="F302" s="19">
        <v>0.09</v>
      </c>
      <c r="G302" s="17" t="s">
        <v>9</v>
      </c>
      <c r="H302" s="17" t="s">
        <v>22</v>
      </c>
      <c r="I302" s="17" t="s">
        <v>70</v>
      </c>
      <c r="J302" s="17" t="s">
        <v>78</v>
      </c>
      <c r="K302" s="13"/>
      <c r="R302" s="65"/>
    </row>
    <row r="303" spans="1:18" ht="24.75" customHeight="1">
      <c r="A303" s="12" t="s">
        <v>26</v>
      </c>
      <c r="B303" s="12">
        <v>8</v>
      </c>
      <c r="C303" s="17" t="s">
        <v>503</v>
      </c>
      <c r="D303" s="17" t="s">
        <v>504</v>
      </c>
      <c r="E303" s="19">
        <f t="shared" si="7"/>
        <v>4.2</v>
      </c>
      <c r="F303" s="19">
        <v>0.28</v>
      </c>
      <c r="G303" s="17" t="s">
        <v>9</v>
      </c>
      <c r="H303" s="17" t="s">
        <v>21</v>
      </c>
      <c r="I303" s="17" t="s">
        <v>70</v>
      </c>
      <c r="J303" s="17" t="s">
        <v>80</v>
      </c>
      <c r="K303" s="13"/>
      <c r="R303" s="65"/>
    </row>
    <row r="304" spans="1:18" ht="24.75" customHeight="1">
      <c r="A304" s="12" t="s">
        <v>26</v>
      </c>
      <c r="B304" s="12">
        <v>9</v>
      </c>
      <c r="C304" s="17" t="s">
        <v>505</v>
      </c>
      <c r="D304" s="17" t="s">
        <v>506</v>
      </c>
      <c r="E304" s="19">
        <f t="shared" si="7"/>
        <v>6</v>
      </c>
      <c r="F304" s="19">
        <v>0.4</v>
      </c>
      <c r="G304" s="17" t="s">
        <v>9</v>
      </c>
      <c r="H304" s="17" t="s">
        <v>21</v>
      </c>
      <c r="I304" s="17" t="s">
        <v>70</v>
      </c>
      <c r="J304" s="17" t="s">
        <v>80</v>
      </c>
      <c r="K304" s="13"/>
      <c r="R304" s="65"/>
    </row>
    <row r="305" spans="1:18" ht="24.75" customHeight="1">
      <c r="A305" s="12" t="s">
        <v>26</v>
      </c>
      <c r="B305" s="12">
        <v>10</v>
      </c>
      <c r="C305" s="17" t="s">
        <v>507</v>
      </c>
      <c r="D305" s="17" t="s">
        <v>508</v>
      </c>
      <c r="E305" s="19">
        <f t="shared" si="7"/>
        <v>45.45</v>
      </c>
      <c r="F305" s="19">
        <v>3.03</v>
      </c>
      <c r="G305" s="17" t="s">
        <v>9</v>
      </c>
      <c r="H305" s="17" t="s">
        <v>21</v>
      </c>
      <c r="I305" s="17" t="s">
        <v>70</v>
      </c>
      <c r="J305" s="17" t="s">
        <v>80</v>
      </c>
      <c r="K305" s="13"/>
      <c r="R305" s="65"/>
    </row>
    <row r="306" spans="1:11" s="3" customFormat="1" ht="24.75" customHeight="1">
      <c r="A306" s="52" t="s">
        <v>26</v>
      </c>
      <c r="B306" s="52" t="s">
        <v>206</v>
      </c>
      <c r="C306" s="52"/>
      <c r="D306" s="52"/>
      <c r="E306" s="53">
        <f>SUBTOTAL(9,E296:E305)</f>
        <v>664.2</v>
      </c>
      <c r="F306" s="53">
        <f>SUBTOTAL(9,F296:F305)</f>
        <v>44.28</v>
      </c>
      <c r="G306" s="52"/>
      <c r="H306" s="52"/>
      <c r="I306" s="52"/>
      <c r="J306" s="52"/>
      <c r="K306" s="52"/>
    </row>
    <row r="307" spans="1:11" s="2" customFormat="1" ht="24.75" customHeight="1">
      <c r="A307" s="13" t="s">
        <v>27</v>
      </c>
      <c r="B307" s="13">
        <v>1</v>
      </c>
      <c r="C307" s="17" t="s">
        <v>509</v>
      </c>
      <c r="D307" s="17" t="s">
        <v>510</v>
      </c>
      <c r="E307" s="19">
        <v>39</v>
      </c>
      <c r="F307" s="28">
        <f>E307/15</f>
        <v>2.6</v>
      </c>
      <c r="G307" s="13" t="s">
        <v>7</v>
      </c>
      <c r="H307" s="12" t="s">
        <v>69</v>
      </c>
      <c r="I307" s="12" t="s">
        <v>70</v>
      </c>
      <c r="J307" s="12" t="s">
        <v>78</v>
      </c>
      <c r="K307" s="13" t="s">
        <v>17</v>
      </c>
    </row>
    <row r="308" spans="1:11" s="2" customFormat="1" ht="24.75" customHeight="1">
      <c r="A308" s="13" t="s">
        <v>27</v>
      </c>
      <c r="B308" s="13">
        <v>2</v>
      </c>
      <c r="C308" s="17" t="s">
        <v>511</v>
      </c>
      <c r="D308" s="17" t="s">
        <v>510</v>
      </c>
      <c r="E308" s="19">
        <v>71.2</v>
      </c>
      <c r="F308" s="28">
        <f aca="true" t="shared" si="8" ref="F308:F313">E308/15</f>
        <v>4.7467</v>
      </c>
      <c r="G308" s="13" t="s">
        <v>7</v>
      </c>
      <c r="H308" s="12" t="s">
        <v>69</v>
      </c>
      <c r="I308" s="12" t="s">
        <v>70</v>
      </c>
      <c r="J308" s="12" t="s">
        <v>78</v>
      </c>
      <c r="K308" s="13" t="s">
        <v>17</v>
      </c>
    </row>
    <row r="309" spans="1:11" s="2" customFormat="1" ht="24.75" customHeight="1">
      <c r="A309" s="13" t="s">
        <v>27</v>
      </c>
      <c r="B309" s="13">
        <v>3</v>
      </c>
      <c r="C309" s="17" t="s">
        <v>512</v>
      </c>
      <c r="D309" s="17" t="s">
        <v>510</v>
      </c>
      <c r="E309" s="19">
        <v>95.2</v>
      </c>
      <c r="F309" s="28">
        <f t="shared" si="8"/>
        <v>6.3467</v>
      </c>
      <c r="G309" s="13" t="s">
        <v>7</v>
      </c>
      <c r="H309" s="12" t="s">
        <v>69</v>
      </c>
      <c r="I309" s="12" t="s">
        <v>70</v>
      </c>
      <c r="J309" s="12" t="s">
        <v>78</v>
      </c>
      <c r="K309" s="13" t="s">
        <v>17</v>
      </c>
    </row>
    <row r="310" spans="1:11" s="2" customFormat="1" ht="24.75" customHeight="1">
      <c r="A310" s="12" t="s">
        <v>27</v>
      </c>
      <c r="B310" s="13">
        <v>4</v>
      </c>
      <c r="C310" s="17" t="s">
        <v>513</v>
      </c>
      <c r="D310" s="17" t="s">
        <v>510</v>
      </c>
      <c r="E310" s="19">
        <v>17.5</v>
      </c>
      <c r="F310" s="54">
        <f t="shared" si="8"/>
        <v>1.1667</v>
      </c>
      <c r="G310" s="13" t="s">
        <v>7</v>
      </c>
      <c r="H310" s="12" t="s">
        <v>69</v>
      </c>
      <c r="I310" s="12" t="s">
        <v>70</v>
      </c>
      <c r="J310" s="12" t="s">
        <v>78</v>
      </c>
      <c r="K310" s="13" t="s">
        <v>17</v>
      </c>
    </row>
    <row r="311" spans="1:11" s="2" customFormat="1" ht="24.75" customHeight="1">
      <c r="A311" s="12" t="s">
        <v>27</v>
      </c>
      <c r="B311" s="13">
        <v>5</v>
      </c>
      <c r="C311" s="55" t="s">
        <v>514</v>
      </c>
      <c r="D311" s="13" t="s">
        <v>515</v>
      </c>
      <c r="E311" s="56">
        <v>209</v>
      </c>
      <c r="F311" s="54">
        <f t="shared" si="8"/>
        <v>13.9333</v>
      </c>
      <c r="G311" s="57" t="s">
        <v>5</v>
      </c>
      <c r="H311" s="26" t="s">
        <v>69</v>
      </c>
      <c r="I311" s="12" t="s">
        <v>70</v>
      </c>
      <c r="J311" s="12" t="s">
        <v>71</v>
      </c>
      <c r="K311" s="13"/>
    </row>
    <row r="312" spans="1:11" s="2" customFormat="1" ht="24.75" customHeight="1">
      <c r="A312" s="12" t="s">
        <v>27</v>
      </c>
      <c r="B312" s="13">
        <v>6</v>
      </c>
      <c r="C312" s="13" t="s">
        <v>516</v>
      </c>
      <c r="D312" s="13" t="s">
        <v>517</v>
      </c>
      <c r="E312" s="58">
        <v>236</v>
      </c>
      <c r="F312" s="54">
        <f t="shared" si="8"/>
        <v>15.7333</v>
      </c>
      <c r="G312" s="17" t="s">
        <v>7</v>
      </c>
      <c r="H312" s="26" t="s">
        <v>69</v>
      </c>
      <c r="I312" s="12" t="s">
        <v>70</v>
      </c>
      <c r="J312" s="12" t="s">
        <v>74</v>
      </c>
      <c r="K312" s="62"/>
    </row>
    <row r="313" spans="1:11" s="2" customFormat="1" ht="24.75" customHeight="1">
      <c r="A313" s="12" t="s">
        <v>27</v>
      </c>
      <c r="B313" s="13">
        <v>7</v>
      </c>
      <c r="C313" s="13" t="s">
        <v>518</v>
      </c>
      <c r="D313" s="26" t="s">
        <v>519</v>
      </c>
      <c r="E313" s="59">
        <v>60.83</v>
      </c>
      <c r="F313" s="54">
        <f t="shared" si="8"/>
        <v>4.0553</v>
      </c>
      <c r="G313" s="17" t="s">
        <v>8</v>
      </c>
      <c r="H313" s="26" t="s">
        <v>21</v>
      </c>
      <c r="I313" s="12" t="s">
        <v>70</v>
      </c>
      <c r="J313" s="12" t="s">
        <v>78</v>
      </c>
      <c r="K313" s="13"/>
    </row>
    <row r="314" spans="1:11" s="2" customFormat="1" ht="24.75" customHeight="1">
      <c r="A314" s="31" t="s">
        <v>27</v>
      </c>
      <c r="B314" s="38" t="s">
        <v>206</v>
      </c>
      <c r="C314" s="38"/>
      <c r="D314" s="38"/>
      <c r="E314" s="60">
        <f>SUBTOTAL(9,E307:E313)</f>
        <v>728.73</v>
      </c>
      <c r="F314" s="60">
        <f>SUBTOTAL(9,F307:F313)</f>
        <v>48.582</v>
      </c>
      <c r="G314" s="38"/>
      <c r="H314" s="38"/>
      <c r="I314" s="38"/>
      <c r="J314" s="38"/>
      <c r="K314" s="38"/>
    </row>
    <row r="315" spans="1:11" s="2" customFormat="1" ht="24.75" customHeight="1">
      <c r="A315" s="28" t="s">
        <v>28</v>
      </c>
      <c r="B315" s="61">
        <v>1</v>
      </c>
      <c r="C315" s="13" t="s">
        <v>520</v>
      </c>
      <c r="D315" s="13" t="s">
        <v>521</v>
      </c>
      <c r="E315" s="14">
        <v>176.9385</v>
      </c>
      <c r="F315" s="28">
        <f>E315/15</f>
        <v>11.7959</v>
      </c>
      <c r="G315" s="28" t="s">
        <v>7</v>
      </c>
      <c r="H315" s="12" t="s">
        <v>69</v>
      </c>
      <c r="I315" s="28" t="s">
        <v>70</v>
      </c>
      <c r="J315" s="12" t="s">
        <v>71</v>
      </c>
      <c r="K315" s="28"/>
    </row>
    <row r="316" spans="1:11" s="2" customFormat="1" ht="24.75" customHeight="1">
      <c r="A316" s="28" t="s">
        <v>28</v>
      </c>
      <c r="B316" s="61">
        <v>2</v>
      </c>
      <c r="C316" s="17" t="s">
        <v>522</v>
      </c>
      <c r="D316" s="17" t="s">
        <v>523</v>
      </c>
      <c r="E316" s="19">
        <v>72</v>
      </c>
      <c r="F316" s="28">
        <f aca="true" t="shared" si="9" ref="F316:F351">E316/15</f>
        <v>4.8</v>
      </c>
      <c r="G316" s="28" t="s">
        <v>7</v>
      </c>
      <c r="H316" s="12" t="s">
        <v>69</v>
      </c>
      <c r="I316" s="28" t="s">
        <v>70</v>
      </c>
      <c r="J316" s="12" t="s">
        <v>74</v>
      </c>
      <c r="K316" s="28"/>
    </row>
    <row r="317" spans="1:11" s="2" customFormat="1" ht="24.75" customHeight="1">
      <c r="A317" s="28" t="s">
        <v>28</v>
      </c>
      <c r="B317" s="61">
        <v>3</v>
      </c>
      <c r="C317" s="17" t="s">
        <v>524</v>
      </c>
      <c r="D317" s="17" t="s">
        <v>525</v>
      </c>
      <c r="E317" s="19">
        <v>78</v>
      </c>
      <c r="F317" s="28">
        <f t="shared" si="9"/>
        <v>5.2</v>
      </c>
      <c r="G317" s="28" t="s">
        <v>7</v>
      </c>
      <c r="H317" s="12" t="s">
        <v>69</v>
      </c>
      <c r="I317" s="28" t="s">
        <v>70</v>
      </c>
      <c r="J317" s="12" t="s">
        <v>71</v>
      </c>
      <c r="K317" s="28"/>
    </row>
    <row r="318" spans="1:11" s="2" customFormat="1" ht="24.75" customHeight="1">
      <c r="A318" s="28" t="s">
        <v>28</v>
      </c>
      <c r="B318" s="61">
        <v>4</v>
      </c>
      <c r="C318" s="30" t="s">
        <v>526</v>
      </c>
      <c r="D318" s="13" t="s">
        <v>527</v>
      </c>
      <c r="E318" s="14">
        <v>38</v>
      </c>
      <c r="F318" s="28">
        <f t="shared" si="9"/>
        <v>2.5333</v>
      </c>
      <c r="G318" s="28" t="s">
        <v>7</v>
      </c>
      <c r="H318" s="12" t="s">
        <v>69</v>
      </c>
      <c r="I318" s="28" t="s">
        <v>70</v>
      </c>
      <c r="J318" s="63" t="s">
        <v>80</v>
      </c>
      <c r="K318" s="28" t="s">
        <v>17</v>
      </c>
    </row>
    <row r="319" spans="1:11" s="2" customFormat="1" ht="24.75" customHeight="1">
      <c r="A319" s="12" t="s">
        <v>28</v>
      </c>
      <c r="B319" s="61">
        <v>5</v>
      </c>
      <c r="C319" s="12" t="s">
        <v>528</v>
      </c>
      <c r="D319" s="12" t="s">
        <v>528</v>
      </c>
      <c r="E319" s="34">
        <v>65.37</v>
      </c>
      <c r="F319" s="54">
        <f t="shared" si="9"/>
        <v>4.358</v>
      </c>
      <c r="G319" s="12" t="s">
        <v>9</v>
      </c>
      <c r="H319" s="12" t="s">
        <v>21</v>
      </c>
      <c r="I319" s="12" t="s">
        <v>70</v>
      </c>
      <c r="J319" s="12" t="s">
        <v>71</v>
      </c>
      <c r="K319" s="12"/>
    </row>
    <row r="320" spans="1:11" s="2" customFormat="1" ht="24.75" customHeight="1">
      <c r="A320" s="12" t="s">
        <v>28</v>
      </c>
      <c r="B320" s="61">
        <v>6</v>
      </c>
      <c r="C320" s="12" t="s">
        <v>529</v>
      </c>
      <c r="D320" s="12" t="s">
        <v>530</v>
      </c>
      <c r="E320" s="34">
        <v>191.61</v>
      </c>
      <c r="F320" s="54">
        <f t="shared" si="9"/>
        <v>12.774</v>
      </c>
      <c r="G320" s="12" t="s">
        <v>9</v>
      </c>
      <c r="H320" s="12" t="s">
        <v>21</v>
      </c>
      <c r="I320" s="12" t="s">
        <v>70</v>
      </c>
      <c r="J320" s="12" t="s">
        <v>71</v>
      </c>
      <c r="K320" s="12"/>
    </row>
    <row r="321" spans="1:11" s="2" customFormat="1" ht="24.75" customHeight="1">
      <c r="A321" s="12" t="s">
        <v>28</v>
      </c>
      <c r="B321" s="61">
        <v>7</v>
      </c>
      <c r="C321" s="12" t="s">
        <v>531</v>
      </c>
      <c r="D321" s="12" t="s">
        <v>532</v>
      </c>
      <c r="E321" s="34">
        <v>90.975</v>
      </c>
      <c r="F321" s="54">
        <f t="shared" si="9"/>
        <v>6.065</v>
      </c>
      <c r="G321" s="12" t="s">
        <v>8</v>
      </c>
      <c r="H321" s="12" t="s">
        <v>21</v>
      </c>
      <c r="I321" s="12" t="s">
        <v>70</v>
      </c>
      <c r="J321" s="12" t="s">
        <v>74</v>
      </c>
      <c r="K321" s="12"/>
    </row>
    <row r="322" spans="1:11" s="2" customFormat="1" ht="24.75" customHeight="1">
      <c r="A322" s="12" t="s">
        <v>28</v>
      </c>
      <c r="B322" s="61">
        <v>8</v>
      </c>
      <c r="C322" s="12" t="s">
        <v>533</v>
      </c>
      <c r="D322" s="12" t="s">
        <v>533</v>
      </c>
      <c r="E322" s="34">
        <v>55.995</v>
      </c>
      <c r="F322" s="54">
        <f t="shared" si="9"/>
        <v>3.733</v>
      </c>
      <c r="G322" s="12" t="s">
        <v>10</v>
      </c>
      <c r="H322" s="12" t="s">
        <v>21</v>
      </c>
      <c r="I322" s="12" t="s">
        <v>70</v>
      </c>
      <c r="J322" s="12" t="s">
        <v>74</v>
      </c>
      <c r="K322" s="12"/>
    </row>
    <row r="323" spans="1:11" s="2" customFormat="1" ht="24.75" customHeight="1">
      <c r="A323" s="12" t="s">
        <v>28</v>
      </c>
      <c r="B323" s="61">
        <v>9</v>
      </c>
      <c r="C323" s="12" t="s">
        <v>534</v>
      </c>
      <c r="D323" s="12" t="s">
        <v>534</v>
      </c>
      <c r="E323" s="34">
        <v>52.005</v>
      </c>
      <c r="F323" s="54">
        <f t="shared" si="9"/>
        <v>3.467</v>
      </c>
      <c r="G323" s="12" t="s">
        <v>10</v>
      </c>
      <c r="H323" s="12" t="s">
        <v>21</v>
      </c>
      <c r="I323" s="12" t="s">
        <v>70</v>
      </c>
      <c r="J323" s="12" t="s">
        <v>74</v>
      </c>
      <c r="K323" s="12"/>
    </row>
    <row r="324" spans="1:11" s="2" customFormat="1" ht="24.75" customHeight="1">
      <c r="A324" s="12" t="s">
        <v>28</v>
      </c>
      <c r="B324" s="61">
        <v>10</v>
      </c>
      <c r="C324" s="12" t="s">
        <v>535</v>
      </c>
      <c r="D324" s="12" t="s">
        <v>536</v>
      </c>
      <c r="E324" s="34">
        <v>6.315</v>
      </c>
      <c r="F324" s="54">
        <f t="shared" si="9"/>
        <v>0.421</v>
      </c>
      <c r="G324" s="12" t="s">
        <v>9</v>
      </c>
      <c r="H324" s="12" t="s">
        <v>21</v>
      </c>
      <c r="I324" s="12" t="s">
        <v>70</v>
      </c>
      <c r="J324" s="63" t="s">
        <v>80</v>
      </c>
      <c r="K324" s="12"/>
    </row>
    <row r="325" spans="1:11" s="2" customFormat="1" ht="24.75" customHeight="1">
      <c r="A325" s="12" t="s">
        <v>28</v>
      </c>
      <c r="B325" s="61">
        <v>11</v>
      </c>
      <c r="C325" s="12" t="s">
        <v>537</v>
      </c>
      <c r="D325" s="12" t="s">
        <v>538</v>
      </c>
      <c r="E325" s="34">
        <v>9.15</v>
      </c>
      <c r="F325" s="54">
        <f t="shared" si="9"/>
        <v>0.61</v>
      </c>
      <c r="G325" s="12" t="s">
        <v>9</v>
      </c>
      <c r="H325" s="12" t="s">
        <v>21</v>
      </c>
      <c r="I325" s="12" t="s">
        <v>70</v>
      </c>
      <c r="J325" s="63" t="s">
        <v>80</v>
      </c>
      <c r="K325" s="12"/>
    </row>
    <row r="326" spans="1:11" s="2" customFormat="1" ht="24.75" customHeight="1">
      <c r="A326" s="12" t="s">
        <v>28</v>
      </c>
      <c r="B326" s="61">
        <v>12</v>
      </c>
      <c r="C326" s="12" t="s">
        <v>539</v>
      </c>
      <c r="D326" s="12" t="s">
        <v>540</v>
      </c>
      <c r="E326" s="34">
        <v>2.43</v>
      </c>
      <c r="F326" s="54">
        <f t="shared" si="9"/>
        <v>0.162</v>
      </c>
      <c r="G326" s="12" t="s">
        <v>9</v>
      </c>
      <c r="H326" s="12" t="s">
        <v>21</v>
      </c>
      <c r="I326" s="12" t="s">
        <v>70</v>
      </c>
      <c r="J326" s="63" t="s">
        <v>80</v>
      </c>
      <c r="K326" s="12"/>
    </row>
    <row r="327" spans="1:11" s="2" customFormat="1" ht="24.75" customHeight="1">
      <c r="A327" s="12" t="s">
        <v>28</v>
      </c>
      <c r="B327" s="61">
        <v>13</v>
      </c>
      <c r="C327" s="12" t="s">
        <v>541</v>
      </c>
      <c r="D327" s="12" t="s">
        <v>542</v>
      </c>
      <c r="E327" s="34">
        <v>28.41</v>
      </c>
      <c r="F327" s="54">
        <f t="shared" si="9"/>
        <v>1.894</v>
      </c>
      <c r="G327" s="12" t="s">
        <v>7</v>
      </c>
      <c r="H327" s="12" t="s">
        <v>21</v>
      </c>
      <c r="I327" s="12" t="s">
        <v>77</v>
      </c>
      <c r="J327" s="63" t="s">
        <v>80</v>
      </c>
      <c r="K327" s="12"/>
    </row>
    <row r="328" spans="1:11" s="2" customFormat="1" ht="24.75" customHeight="1">
      <c r="A328" s="12" t="s">
        <v>28</v>
      </c>
      <c r="B328" s="61">
        <v>14</v>
      </c>
      <c r="C328" s="12" t="s">
        <v>543</v>
      </c>
      <c r="D328" s="12" t="s">
        <v>543</v>
      </c>
      <c r="E328" s="34">
        <v>30</v>
      </c>
      <c r="F328" s="54">
        <f t="shared" si="9"/>
        <v>2</v>
      </c>
      <c r="G328" s="12" t="s">
        <v>9</v>
      </c>
      <c r="H328" s="12" t="s">
        <v>21</v>
      </c>
      <c r="I328" s="12" t="s">
        <v>70</v>
      </c>
      <c r="J328" s="63" t="s">
        <v>80</v>
      </c>
      <c r="K328" s="12"/>
    </row>
    <row r="329" spans="1:11" s="2" customFormat="1" ht="24.75" customHeight="1">
      <c r="A329" s="12" t="s">
        <v>28</v>
      </c>
      <c r="B329" s="61">
        <v>15</v>
      </c>
      <c r="C329" s="12" t="s">
        <v>544</v>
      </c>
      <c r="D329" s="12" t="s">
        <v>545</v>
      </c>
      <c r="E329" s="34">
        <v>95.85</v>
      </c>
      <c r="F329" s="54">
        <f t="shared" si="9"/>
        <v>6.39</v>
      </c>
      <c r="G329" s="12" t="s">
        <v>7</v>
      </c>
      <c r="H329" s="12" t="s">
        <v>21</v>
      </c>
      <c r="I329" s="12" t="s">
        <v>70</v>
      </c>
      <c r="J329" s="12" t="s">
        <v>74</v>
      </c>
      <c r="K329" s="12"/>
    </row>
    <row r="330" spans="1:11" s="2" customFormat="1" ht="24.75" customHeight="1">
      <c r="A330" s="12" t="s">
        <v>28</v>
      </c>
      <c r="B330" s="61">
        <v>16</v>
      </c>
      <c r="C330" s="12" t="s">
        <v>546</v>
      </c>
      <c r="D330" s="12" t="s">
        <v>547</v>
      </c>
      <c r="E330" s="34">
        <v>8.13</v>
      </c>
      <c r="F330" s="54">
        <f t="shared" si="9"/>
        <v>0.542</v>
      </c>
      <c r="G330" s="12" t="s">
        <v>9</v>
      </c>
      <c r="H330" s="12" t="s">
        <v>21</v>
      </c>
      <c r="I330" s="12" t="s">
        <v>70</v>
      </c>
      <c r="J330" s="12" t="s">
        <v>71</v>
      </c>
      <c r="K330" s="12"/>
    </row>
    <row r="331" spans="1:11" s="2" customFormat="1" ht="24.75" customHeight="1">
      <c r="A331" s="12" t="s">
        <v>28</v>
      </c>
      <c r="B331" s="61">
        <v>17</v>
      </c>
      <c r="C331" s="12" t="s">
        <v>548</v>
      </c>
      <c r="D331" s="12" t="s">
        <v>549</v>
      </c>
      <c r="E331" s="34">
        <v>10.125</v>
      </c>
      <c r="F331" s="54">
        <f t="shared" si="9"/>
        <v>0.675</v>
      </c>
      <c r="G331" s="12" t="s">
        <v>9</v>
      </c>
      <c r="H331" s="12" t="s">
        <v>21</v>
      </c>
      <c r="I331" s="12" t="s">
        <v>70</v>
      </c>
      <c r="J331" s="12" t="s">
        <v>74</v>
      </c>
      <c r="K331" s="12"/>
    </row>
    <row r="332" spans="1:11" s="2" customFormat="1" ht="24.75" customHeight="1">
      <c r="A332" s="12" t="s">
        <v>28</v>
      </c>
      <c r="B332" s="61">
        <v>18</v>
      </c>
      <c r="C332" s="12" t="s">
        <v>550</v>
      </c>
      <c r="D332" s="12" t="s">
        <v>551</v>
      </c>
      <c r="E332" s="34">
        <v>5.325</v>
      </c>
      <c r="F332" s="54">
        <f t="shared" si="9"/>
        <v>0.355</v>
      </c>
      <c r="G332" s="12" t="s">
        <v>6</v>
      </c>
      <c r="H332" s="12" t="s">
        <v>552</v>
      </c>
      <c r="I332" s="12" t="s">
        <v>70</v>
      </c>
      <c r="J332" s="12" t="s">
        <v>74</v>
      </c>
      <c r="K332" s="12"/>
    </row>
    <row r="333" spans="1:11" s="2" customFormat="1" ht="24.75" customHeight="1">
      <c r="A333" s="12" t="s">
        <v>28</v>
      </c>
      <c r="B333" s="61">
        <v>19</v>
      </c>
      <c r="C333" s="12" t="s">
        <v>553</v>
      </c>
      <c r="D333" s="12" t="s">
        <v>554</v>
      </c>
      <c r="E333" s="34">
        <v>1.8</v>
      </c>
      <c r="F333" s="54">
        <f t="shared" si="9"/>
        <v>0.12</v>
      </c>
      <c r="G333" s="12" t="s">
        <v>9</v>
      </c>
      <c r="H333" s="12" t="s">
        <v>21</v>
      </c>
      <c r="I333" s="12" t="s">
        <v>77</v>
      </c>
      <c r="J333" s="63" t="s">
        <v>80</v>
      </c>
      <c r="K333" s="12"/>
    </row>
    <row r="334" spans="1:11" s="2" customFormat="1" ht="24.75" customHeight="1">
      <c r="A334" s="12" t="s">
        <v>28</v>
      </c>
      <c r="B334" s="61">
        <v>20</v>
      </c>
      <c r="C334" s="12" t="s">
        <v>555</v>
      </c>
      <c r="D334" s="12" t="s">
        <v>556</v>
      </c>
      <c r="E334" s="34">
        <v>28.11</v>
      </c>
      <c r="F334" s="54">
        <f t="shared" si="9"/>
        <v>1.874</v>
      </c>
      <c r="G334" s="12" t="s">
        <v>8</v>
      </c>
      <c r="H334" s="12" t="s">
        <v>21</v>
      </c>
      <c r="I334" s="12" t="s">
        <v>77</v>
      </c>
      <c r="J334" s="63" t="s">
        <v>80</v>
      </c>
      <c r="K334" s="12"/>
    </row>
    <row r="335" spans="1:12" s="2" customFormat="1" ht="24.75" customHeight="1">
      <c r="A335" s="12" t="s">
        <v>28</v>
      </c>
      <c r="B335" s="61">
        <v>21</v>
      </c>
      <c r="C335" s="12" t="s">
        <v>557</v>
      </c>
      <c r="D335" s="12" t="s">
        <v>558</v>
      </c>
      <c r="E335" s="34">
        <v>4.65</v>
      </c>
      <c r="F335" s="54">
        <f t="shared" si="9"/>
        <v>0.31</v>
      </c>
      <c r="G335" s="12" t="s">
        <v>9</v>
      </c>
      <c r="H335" s="12" t="s">
        <v>21</v>
      </c>
      <c r="I335" s="12" t="s">
        <v>77</v>
      </c>
      <c r="J335" s="63" t="s">
        <v>80</v>
      </c>
      <c r="K335" s="12"/>
      <c r="L335" s="69" t="s">
        <v>559</v>
      </c>
    </row>
    <row r="336" spans="1:12" s="2" customFormat="1" ht="24.75" customHeight="1">
      <c r="A336" s="12" t="s">
        <v>28</v>
      </c>
      <c r="B336" s="61">
        <v>22</v>
      </c>
      <c r="C336" s="12" t="s">
        <v>560</v>
      </c>
      <c r="D336" s="12" t="s">
        <v>561</v>
      </c>
      <c r="E336" s="34">
        <v>9.36</v>
      </c>
      <c r="F336" s="54">
        <f t="shared" si="9"/>
        <v>0.624</v>
      </c>
      <c r="G336" s="12" t="s">
        <v>9</v>
      </c>
      <c r="H336" s="12" t="s">
        <v>21</v>
      </c>
      <c r="I336" s="12" t="s">
        <v>77</v>
      </c>
      <c r="J336" s="63" t="s">
        <v>80</v>
      </c>
      <c r="K336" s="12"/>
      <c r="L336" s="69" t="s">
        <v>559</v>
      </c>
    </row>
    <row r="337" spans="1:12" s="2" customFormat="1" ht="24.75" customHeight="1">
      <c r="A337" s="12" t="s">
        <v>28</v>
      </c>
      <c r="B337" s="61">
        <v>23</v>
      </c>
      <c r="C337" s="12" t="s">
        <v>562</v>
      </c>
      <c r="D337" s="12" t="s">
        <v>563</v>
      </c>
      <c r="E337" s="34">
        <v>3.645</v>
      </c>
      <c r="F337" s="54">
        <f t="shared" si="9"/>
        <v>0.243</v>
      </c>
      <c r="G337" s="12" t="s">
        <v>8</v>
      </c>
      <c r="H337" s="12" t="s">
        <v>21</v>
      </c>
      <c r="I337" s="12" t="s">
        <v>77</v>
      </c>
      <c r="J337" s="63" t="s">
        <v>80</v>
      </c>
      <c r="K337" s="12"/>
      <c r="L337" s="69" t="s">
        <v>559</v>
      </c>
    </row>
    <row r="338" spans="1:12" s="2" customFormat="1" ht="24.75" customHeight="1">
      <c r="A338" s="12" t="s">
        <v>28</v>
      </c>
      <c r="B338" s="61">
        <v>24</v>
      </c>
      <c r="C338" s="12" t="s">
        <v>564</v>
      </c>
      <c r="D338" s="12" t="s">
        <v>565</v>
      </c>
      <c r="E338" s="34">
        <v>7.17</v>
      </c>
      <c r="F338" s="54">
        <f t="shared" si="9"/>
        <v>0.478</v>
      </c>
      <c r="G338" s="12" t="s">
        <v>8</v>
      </c>
      <c r="H338" s="12" t="s">
        <v>21</v>
      </c>
      <c r="I338" s="12" t="s">
        <v>77</v>
      </c>
      <c r="J338" s="63" t="s">
        <v>80</v>
      </c>
      <c r="K338" s="12"/>
      <c r="L338" s="69" t="s">
        <v>559</v>
      </c>
    </row>
    <row r="339" spans="1:11" s="2" customFormat="1" ht="24.75" customHeight="1">
      <c r="A339" s="12" t="s">
        <v>28</v>
      </c>
      <c r="B339" s="61">
        <v>25</v>
      </c>
      <c r="C339" s="12" t="s">
        <v>566</v>
      </c>
      <c r="D339" s="12" t="s">
        <v>567</v>
      </c>
      <c r="E339" s="34">
        <v>19.725</v>
      </c>
      <c r="F339" s="54">
        <f t="shared" si="9"/>
        <v>1.315</v>
      </c>
      <c r="G339" s="12" t="s">
        <v>8</v>
      </c>
      <c r="H339" s="12" t="s">
        <v>21</v>
      </c>
      <c r="I339" s="12" t="s">
        <v>77</v>
      </c>
      <c r="J339" s="63" t="s">
        <v>80</v>
      </c>
      <c r="K339" s="12"/>
    </row>
    <row r="340" spans="1:11" s="2" customFormat="1" ht="31.5" customHeight="1">
      <c r="A340" s="12" t="s">
        <v>28</v>
      </c>
      <c r="B340" s="61">
        <v>26</v>
      </c>
      <c r="C340" s="12" t="s">
        <v>568</v>
      </c>
      <c r="D340" s="12" t="s">
        <v>569</v>
      </c>
      <c r="E340" s="34">
        <v>28.995</v>
      </c>
      <c r="F340" s="54">
        <f t="shared" si="9"/>
        <v>1.933</v>
      </c>
      <c r="G340" s="12" t="s">
        <v>6</v>
      </c>
      <c r="H340" s="12" t="s">
        <v>69</v>
      </c>
      <c r="I340" s="12" t="s">
        <v>70</v>
      </c>
      <c r="J340" s="63" t="s">
        <v>71</v>
      </c>
      <c r="K340" s="12"/>
    </row>
    <row r="341" spans="1:11" s="2" customFormat="1" ht="24.75" customHeight="1">
      <c r="A341" s="12" t="s">
        <v>28</v>
      </c>
      <c r="B341" s="61">
        <v>27</v>
      </c>
      <c r="C341" s="12" t="s">
        <v>570</v>
      </c>
      <c r="D341" s="12" t="s">
        <v>569</v>
      </c>
      <c r="E341" s="34">
        <v>43.005</v>
      </c>
      <c r="F341" s="54">
        <f t="shared" si="9"/>
        <v>2.867</v>
      </c>
      <c r="G341" s="12" t="s">
        <v>6</v>
      </c>
      <c r="H341" s="12" t="s">
        <v>69</v>
      </c>
      <c r="I341" s="12" t="s">
        <v>70</v>
      </c>
      <c r="J341" s="63" t="s">
        <v>71</v>
      </c>
      <c r="K341" s="12"/>
    </row>
    <row r="342" spans="1:11" s="2" customFormat="1" ht="24.75" customHeight="1">
      <c r="A342" s="12" t="s">
        <v>28</v>
      </c>
      <c r="B342" s="61">
        <v>28</v>
      </c>
      <c r="C342" s="12" t="s">
        <v>571</v>
      </c>
      <c r="D342" s="12" t="s">
        <v>569</v>
      </c>
      <c r="E342" s="34">
        <v>19.995</v>
      </c>
      <c r="F342" s="54">
        <f t="shared" si="9"/>
        <v>1.333</v>
      </c>
      <c r="G342" s="12" t="s">
        <v>6</v>
      </c>
      <c r="H342" s="12" t="s">
        <v>69</v>
      </c>
      <c r="I342" s="12" t="s">
        <v>70</v>
      </c>
      <c r="J342" s="12" t="s">
        <v>74</v>
      </c>
      <c r="K342" s="12"/>
    </row>
    <row r="343" spans="1:11" s="2" customFormat="1" ht="24.75" customHeight="1">
      <c r="A343" s="12" t="s">
        <v>28</v>
      </c>
      <c r="B343" s="61">
        <v>29</v>
      </c>
      <c r="C343" s="12" t="s">
        <v>572</v>
      </c>
      <c r="D343" s="12" t="s">
        <v>573</v>
      </c>
      <c r="E343" s="34">
        <v>19.995</v>
      </c>
      <c r="F343" s="54">
        <f t="shared" si="9"/>
        <v>1.333</v>
      </c>
      <c r="G343" s="12" t="s">
        <v>6</v>
      </c>
      <c r="H343" s="12" t="s">
        <v>69</v>
      </c>
      <c r="I343" s="12" t="s">
        <v>70</v>
      </c>
      <c r="J343" s="12" t="s">
        <v>74</v>
      </c>
      <c r="K343" s="12"/>
    </row>
    <row r="344" spans="1:11" s="2" customFormat="1" ht="24.75" customHeight="1">
      <c r="A344" s="12" t="s">
        <v>28</v>
      </c>
      <c r="B344" s="61">
        <v>30</v>
      </c>
      <c r="C344" s="12" t="s">
        <v>574</v>
      </c>
      <c r="D344" s="12" t="s">
        <v>575</v>
      </c>
      <c r="E344" s="34">
        <v>20.01</v>
      </c>
      <c r="F344" s="54">
        <f t="shared" si="9"/>
        <v>1.334</v>
      </c>
      <c r="G344" s="12" t="s">
        <v>8</v>
      </c>
      <c r="H344" s="12" t="s">
        <v>21</v>
      </c>
      <c r="I344" s="12" t="s">
        <v>70</v>
      </c>
      <c r="J344" s="63" t="s">
        <v>71</v>
      </c>
      <c r="K344" s="12"/>
    </row>
    <row r="345" spans="1:11" s="2" customFormat="1" ht="24.75" customHeight="1">
      <c r="A345" s="12" t="s">
        <v>28</v>
      </c>
      <c r="B345" s="61">
        <v>31</v>
      </c>
      <c r="C345" s="12" t="s">
        <v>576</v>
      </c>
      <c r="D345" s="12" t="s">
        <v>575</v>
      </c>
      <c r="E345" s="34">
        <v>9.99</v>
      </c>
      <c r="F345" s="54">
        <f t="shared" si="9"/>
        <v>0.666</v>
      </c>
      <c r="G345" s="12" t="s">
        <v>8</v>
      </c>
      <c r="H345" s="12" t="s">
        <v>21</v>
      </c>
      <c r="I345" s="12" t="s">
        <v>70</v>
      </c>
      <c r="J345" s="63" t="s">
        <v>71</v>
      </c>
      <c r="K345" s="12"/>
    </row>
    <row r="346" spans="1:11" s="2" customFormat="1" ht="24.75" customHeight="1">
      <c r="A346" s="12" t="s">
        <v>28</v>
      </c>
      <c r="B346" s="61">
        <v>32</v>
      </c>
      <c r="C346" s="12" t="s">
        <v>577</v>
      </c>
      <c r="D346" s="12" t="s">
        <v>578</v>
      </c>
      <c r="E346" s="34">
        <v>14.025</v>
      </c>
      <c r="F346" s="54">
        <f t="shared" si="9"/>
        <v>0.935</v>
      </c>
      <c r="G346" s="12" t="s">
        <v>7</v>
      </c>
      <c r="H346" s="12" t="s">
        <v>21</v>
      </c>
      <c r="I346" s="12" t="s">
        <v>70</v>
      </c>
      <c r="J346" s="63" t="s">
        <v>80</v>
      </c>
      <c r="K346" s="12"/>
    </row>
    <row r="347" spans="1:11" s="2" customFormat="1" ht="24.75" customHeight="1">
      <c r="A347" s="12" t="s">
        <v>28</v>
      </c>
      <c r="B347" s="61">
        <v>33</v>
      </c>
      <c r="C347" s="12" t="s">
        <v>579</v>
      </c>
      <c r="D347" s="12" t="s">
        <v>580</v>
      </c>
      <c r="E347" s="34">
        <v>79.275</v>
      </c>
      <c r="F347" s="54">
        <f t="shared" si="9"/>
        <v>5.285</v>
      </c>
      <c r="G347" s="12" t="s">
        <v>9</v>
      </c>
      <c r="H347" s="12" t="s">
        <v>21</v>
      </c>
      <c r="I347" s="12" t="s">
        <v>70</v>
      </c>
      <c r="J347" s="63" t="s">
        <v>71</v>
      </c>
      <c r="K347" s="12"/>
    </row>
    <row r="348" spans="1:11" s="2" customFormat="1" ht="24.75" customHeight="1">
      <c r="A348" s="12" t="s">
        <v>28</v>
      </c>
      <c r="B348" s="61">
        <v>34</v>
      </c>
      <c r="C348" s="12" t="s">
        <v>581</v>
      </c>
      <c r="D348" s="12" t="s">
        <v>582</v>
      </c>
      <c r="E348" s="34">
        <v>208.995</v>
      </c>
      <c r="F348" s="54">
        <f t="shared" si="9"/>
        <v>13.933</v>
      </c>
      <c r="G348" s="12" t="s">
        <v>9</v>
      </c>
      <c r="H348" s="12" t="s">
        <v>21</v>
      </c>
      <c r="I348" s="12" t="s">
        <v>70</v>
      </c>
      <c r="J348" s="63" t="s">
        <v>80</v>
      </c>
      <c r="K348" s="12"/>
    </row>
    <row r="349" spans="1:11" s="2" customFormat="1" ht="24.75" customHeight="1">
      <c r="A349" s="12" t="s">
        <v>28</v>
      </c>
      <c r="B349" s="61">
        <v>35</v>
      </c>
      <c r="C349" s="12" t="s">
        <v>583</v>
      </c>
      <c r="D349" s="12" t="s">
        <v>584</v>
      </c>
      <c r="E349" s="34">
        <v>28.62</v>
      </c>
      <c r="F349" s="54">
        <f t="shared" si="9"/>
        <v>1.908</v>
      </c>
      <c r="G349" s="12" t="s">
        <v>8</v>
      </c>
      <c r="H349" s="12" t="s">
        <v>21</v>
      </c>
      <c r="I349" s="12" t="s">
        <v>70</v>
      </c>
      <c r="J349" s="63" t="s">
        <v>80</v>
      </c>
      <c r="K349" s="12"/>
    </row>
    <row r="350" spans="1:11" s="2" customFormat="1" ht="24.75" customHeight="1">
      <c r="A350" s="12" t="s">
        <v>28</v>
      </c>
      <c r="B350" s="61">
        <v>36</v>
      </c>
      <c r="C350" s="12" t="s">
        <v>585</v>
      </c>
      <c r="D350" s="12" t="s">
        <v>584</v>
      </c>
      <c r="E350" s="34">
        <v>65</v>
      </c>
      <c r="F350" s="54">
        <f t="shared" si="9"/>
        <v>4.3333</v>
      </c>
      <c r="G350" s="12" t="s">
        <v>7</v>
      </c>
      <c r="H350" s="12" t="s">
        <v>69</v>
      </c>
      <c r="I350" s="12" t="s">
        <v>70</v>
      </c>
      <c r="J350" s="63" t="s">
        <v>80</v>
      </c>
      <c r="K350" s="12"/>
    </row>
    <row r="351" spans="1:11" s="2" customFormat="1" ht="24.75" customHeight="1">
      <c r="A351" s="12" t="s">
        <v>28</v>
      </c>
      <c r="B351" s="61">
        <v>37</v>
      </c>
      <c r="C351" s="12" t="s">
        <v>586</v>
      </c>
      <c r="D351" s="12" t="s">
        <v>587</v>
      </c>
      <c r="E351" s="34">
        <v>37</v>
      </c>
      <c r="F351" s="54">
        <f t="shared" si="9"/>
        <v>2.4667</v>
      </c>
      <c r="G351" s="12" t="s">
        <v>7</v>
      </c>
      <c r="H351" s="12" t="s">
        <v>21</v>
      </c>
      <c r="I351" s="12" t="s">
        <v>70</v>
      </c>
      <c r="J351" s="63" t="s">
        <v>80</v>
      </c>
      <c r="K351" s="12" t="s">
        <v>16</v>
      </c>
    </row>
    <row r="352" spans="1:11" s="4" customFormat="1" ht="24.75" customHeight="1">
      <c r="A352" s="31" t="s">
        <v>28</v>
      </c>
      <c r="B352" s="31" t="s">
        <v>206</v>
      </c>
      <c r="C352" s="66"/>
      <c r="D352" s="66"/>
      <c r="E352" s="67">
        <f>SUBTOTAL(9,E315:E351)</f>
        <v>1665.9935</v>
      </c>
      <c r="F352" s="67">
        <f>SUBTOTAL(9,F315:F351)</f>
        <v>111.0662</v>
      </c>
      <c r="G352" s="66"/>
      <c r="H352" s="66"/>
      <c r="I352" s="70"/>
      <c r="J352" s="71"/>
      <c r="K352" s="70"/>
    </row>
    <row r="353" spans="1:11" s="2" customFormat="1" ht="31.5" customHeight="1">
      <c r="A353" s="28" t="s">
        <v>29</v>
      </c>
      <c r="B353" s="61">
        <v>1</v>
      </c>
      <c r="C353" s="13" t="s">
        <v>588</v>
      </c>
      <c r="D353" s="13" t="s">
        <v>588</v>
      </c>
      <c r="E353" s="28">
        <f aca="true" t="shared" si="10" ref="E353:E359">F353*15</f>
        <v>274.5</v>
      </c>
      <c r="F353" s="28">
        <v>18.3</v>
      </c>
      <c r="G353" s="17" t="s">
        <v>9</v>
      </c>
      <c r="H353" s="13" t="s">
        <v>21</v>
      </c>
      <c r="I353" s="13" t="s">
        <v>70</v>
      </c>
      <c r="J353" s="13" t="s">
        <v>78</v>
      </c>
      <c r="K353" s="28"/>
    </row>
    <row r="354" spans="1:11" s="2" customFormat="1" ht="34.5" customHeight="1">
      <c r="A354" s="28" t="s">
        <v>29</v>
      </c>
      <c r="B354" s="61">
        <v>2</v>
      </c>
      <c r="C354" s="13" t="s">
        <v>589</v>
      </c>
      <c r="D354" s="13" t="s">
        <v>589</v>
      </c>
      <c r="E354" s="28">
        <f t="shared" si="10"/>
        <v>155.25</v>
      </c>
      <c r="F354" s="28">
        <v>10.35</v>
      </c>
      <c r="G354" s="17" t="s">
        <v>9</v>
      </c>
      <c r="H354" s="13" t="s">
        <v>21</v>
      </c>
      <c r="I354" s="13" t="s">
        <v>70</v>
      </c>
      <c r="J354" s="13" t="s">
        <v>78</v>
      </c>
      <c r="K354" s="28"/>
    </row>
    <row r="355" spans="1:11" s="2" customFormat="1" ht="24.75" customHeight="1">
      <c r="A355" s="28" t="s">
        <v>29</v>
      </c>
      <c r="B355" s="61">
        <v>3</v>
      </c>
      <c r="C355" s="13" t="s">
        <v>590</v>
      </c>
      <c r="D355" s="13" t="s">
        <v>590</v>
      </c>
      <c r="E355" s="28">
        <f t="shared" si="10"/>
        <v>331.275</v>
      </c>
      <c r="F355" s="28">
        <v>22.085</v>
      </c>
      <c r="G355" s="17" t="s">
        <v>9</v>
      </c>
      <c r="H355" s="13" t="s">
        <v>21</v>
      </c>
      <c r="I355" s="13" t="s">
        <v>70</v>
      </c>
      <c r="J355" s="13" t="s">
        <v>80</v>
      </c>
      <c r="K355" s="28"/>
    </row>
    <row r="356" spans="1:11" s="2" customFormat="1" ht="24.75" customHeight="1">
      <c r="A356" s="28" t="s">
        <v>29</v>
      </c>
      <c r="B356" s="61">
        <v>4</v>
      </c>
      <c r="C356" s="13" t="s">
        <v>591</v>
      </c>
      <c r="D356" s="13" t="s">
        <v>591</v>
      </c>
      <c r="E356" s="28">
        <f t="shared" si="10"/>
        <v>475.5</v>
      </c>
      <c r="F356" s="28">
        <v>31.7</v>
      </c>
      <c r="G356" s="13" t="s">
        <v>8</v>
      </c>
      <c r="H356" s="13" t="s">
        <v>21</v>
      </c>
      <c r="I356" s="13" t="s">
        <v>70</v>
      </c>
      <c r="J356" s="13" t="s">
        <v>80</v>
      </c>
      <c r="K356" s="28"/>
    </row>
    <row r="357" spans="1:11" s="2" customFormat="1" ht="33" customHeight="1">
      <c r="A357" s="28" t="s">
        <v>29</v>
      </c>
      <c r="B357" s="61">
        <v>5</v>
      </c>
      <c r="C357" s="13" t="s">
        <v>592</v>
      </c>
      <c r="D357" s="13" t="s">
        <v>592</v>
      </c>
      <c r="E357" s="28">
        <f t="shared" si="10"/>
        <v>166.5</v>
      </c>
      <c r="F357" s="28">
        <v>11.1</v>
      </c>
      <c r="G357" s="13" t="s">
        <v>8</v>
      </c>
      <c r="H357" s="13" t="s">
        <v>21</v>
      </c>
      <c r="I357" s="13" t="s">
        <v>70</v>
      </c>
      <c r="J357" s="13" t="s">
        <v>80</v>
      </c>
      <c r="K357" s="28"/>
    </row>
    <row r="358" spans="1:11" s="2" customFormat="1" ht="24.75" customHeight="1">
      <c r="A358" s="28" t="s">
        <v>29</v>
      </c>
      <c r="B358" s="61">
        <v>6</v>
      </c>
      <c r="C358" s="13" t="s">
        <v>593</v>
      </c>
      <c r="D358" s="13" t="s">
        <v>593</v>
      </c>
      <c r="E358" s="28">
        <f t="shared" si="10"/>
        <v>627</v>
      </c>
      <c r="F358" s="28">
        <v>41.8</v>
      </c>
      <c r="G358" s="13" t="s">
        <v>8</v>
      </c>
      <c r="H358" s="13" t="s">
        <v>21</v>
      </c>
      <c r="I358" s="13" t="s">
        <v>70</v>
      </c>
      <c r="J358" s="13" t="s">
        <v>80</v>
      </c>
      <c r="K358" s="28"/>
    </row>
    <row r="359" spans="1:11" s="2" customFormat="1" ht="24.75" customHeight="1">
      <c r="A359" s="28" t="s">
        <v>29</v>
      </c>
      <c r="B359" s="61">
        <v>7</v>
      </c>
      <c r="C359" s="13" t="s">
        <v>594</v>
      </c>
      <c r="D359" s="13" t="s">
        <v>594</v>
      </c>
      <c r="E359" s="28">
        <f t="shared" si="10"/>
        <v>525</v>
      </c>
      <c r="F359" s="28">
        <v>35</v>
      </c>
      <c r="G359" s="13" t="s">
        <v>8</v>
      </c>
      <c r="H359" s="13" t="s">
        <v>21</v>
      </c>
      <c r="I359" s="13" t="s">
        <v>70</v>
      </c>
      <c r="J359" s="13" t="s">
        <v>80</v>
      </c>
      <c r="K359" s="28"/>
    </row>
    <row r="360" spans="1:11" s="2" customFormat="1" ht="24.75" customHeight="1">
      <c r="A360" s="13" t="s">
        <v>29</v>
      </c>
      <c r="B360" s="26">
        <v>8</v>
      </c>
      <c r="C360" s="13" t="s">
        <v>595</v>
      </c>
      <c r="D360" s="13" t="s">
        <v>596</v>
      </c>
      <c r="E360" s="28">
        <v>130.6623</v>
      </c>
      <c r="F360" s="28">
        <f aca="true" t="shared" si="11" ref="F360:F375">E360/15</f>
        <v>8.7108</v>
      </c>
      <c r="G360" s="13" t="s">
        <v>7</v>
      </c>
      <c r="H360" s="13" t="s">
        <v>552</v>
      </c>
      <c r="I360" s="13" t="s">
        <v>70</v>
      </c>
      <c r="J360" s="13" t="s">
        <v>71</v>
      </c>
      <c r="K360" s="31"/>
    </row>
    <row r="361" spans="1:11" s="2" customFormat="1" ht="24.75" customHeight="1">
      <c r="A361" s="13" t="s">
        <v>29</v>
      </c>
      <c r="B361" s="26">
        <v>9</v>
      </c>
      <c r="C361" s="13" t="s">
        <v>597</v>
      </c>
      <c r="D361" s="13" t="s">
        <v>598</v>
      </c>
      <c r="E361" s="28">
        <v>62.4605</v>
      </c>
      <c r="F361" s="28">
        <f t="shared" si="11"/>
        <v>4.164</v>
      </c>
      <c r="G361" s="13" t="s">
        <v>7</v>
      </c>
      <c r="H361" s="13" t="s">
        <v>552</v>
      </c>
      <c r="I361" s="13" t="s">
        <v>70</v>
      </c>
      <c r="J361" s="13" t="s">
        <v>71</v>
      </c>
      <c r="K361" s="31"/>
    </row>
    <row r="362" spans="1:11" s="2" customFormat="1" ht="24.75" customHeight="1">
      <c r="A362" s="13" t="s">
        <v>29</v>
      </c>
      <c r="B362" s="26">
        <v>10</v>
      </c>
      <c r="C362" s="13" t="s">
        <v>599</v>
      </c>
      <c r="D362" s="13" t="s">
        <v>600</v>
      </c>
      <c r="E362" s="28">
        <v>133.1</v>
      </c>
      <c r="F362" s="28">
        <f t="shared" si="11"/>
        <v>8.8733</v>
      </c>
      <c r="G362" s="13" t="s">
        <v>7</v>
      </c>
      <c r="H362" s="13" t="s">
        <v>552</v>
      </c>
      <c r="I362" s="13" t="s">
        <v>70</v>
      </c>
      <c r="J362" s="13" t="s">
        <v>74</v>
      </c>
      <c r="K362" s="31"/>
    </row>
    <row r="363" spans="1:11" s="2" customFormat="1" ht="24.75" customHeight="1">
      <c r="A363" s="13" t="s">
        <v>29</v>
      </c>
      <c r="B363" s="26">
        <v>11</v>
      </c>
      <c r="C363" s="13" t="s">
        <v>601</v>
      </c>
      <c r="D363" s="13" t="s">
        <v>600</v>
      </c>
      <c r="E363" s="28">
        <v>92.1</v>
      </c>
      <c r="F363" s="28">
        <f t="shared" si="11"/>
        <v>6.14</v>
      </c>
      <c r="G363" s="13" t="s">
        <v>7</v>
      </c>
      <c r="H363" s="13" t="s">
        <v>552</v>
      </c>
      <c r="I363" s="13" t="s">
        <v>70</v>
      </c>
      <c r="J363" s="13" t="s">
        <v>74</v>
      </c>
      <c r="K363" s="31"/>
    </row>
    <row r="364" spans="1:11" s="2" customFormat="1" ht="24.75" customHeight="1">
      <c r="A364" s="13" t="s">
        <v>29</v>
      </c>
      <c r="B364" s="26">
        <v>12</v>
      </c>
      <c r="C364" s="13" t="s">
        <v>602</v>
      </c>
      <c r="D364" s="13" t="s">
        <v>600</v>
      </c>
      <c r="E364" s="28">
        <v>102.8</v>
      </c>
      <c r="F364" s="28">
        <f t="shared" si="11"/>
        <v>6.8533</v>
      </c>
      <c r="G364" s="13" t="s">
        <v>7</v>
      </c>
      <c r="H364" s="13" t="s">
        <v>552</v>
      </c>
      <c r="I364" s="13" t="s">
        <v>70</v>
      </c>
      <c r="J364" s="13" t="s">
        <v>74</v>
      </c>
      <c r="K364" s="12"/>
    </row>
    <row r="365" spans="1:11" s="2" customFormat="1" ht="24.75" customHeight="1">
      <c r="A365" s="13" t="s">
        <v>29</v>
      </c>
      <c r="B365" s="26">
        <v>13</v>
      </c>
      <c r="C365" s="13" t="s">
        <v>603</v>
      </c>
      <c r="D365" s="13" t="s">
        <v>600</v>
      </c>
      <c r="E365" s="28">
        <v>72.1</v>
      </c>
      <c r="F365" s="28">
        <f t="shared" si="11"/>
        <v>4.8067</v>
      </c>
      <c r="G365" s="13" t="s">
        <v>7</v>
      </c>
      <c r="H365" s="13" t="s">
        <v>552</v>
      </c>
      <c r="I365" s="13" t="s">
        <v>70</v>
      </c>
      <c r="J365" s="13" t="s">
        <v>74</v>
      </c>
      <c r="K365" s="31"/>
    </row>
    <row r="366" spans="1:11" s="2" customFormat="1" ht="24.75" customHeight="1">
      <c r="A366" s="13" t="s">
        <v>29</v>
      </c>
      <c r="B366" s="26">
        <v>14</v>
      </c>
      <c r="C366" s="13" t="s">
        <v>604</v>
      </c>
      <c r="D366" s="13" t="s">
        <v>600</v>
      </c>
      <c r="E366" s="28">
        <v>63.6</v>
      </c>
      <c r="F366" s="28">
        <f t="shared" si="11"/>
        <v>4.24</v>
      </c>
      <c r="G366" s="13" t="s">
        <v>5</v>
      </c>
      <c r="H366" s="13" t="s">
        <v>552</v>
      </c>
      <c r="I366" s="13" t="s">
        <v>70</v>
      </c>
      <c r="J366" s="13" t="s">
        <v>74</v>
      </c>
      <c r="K366" s="31"/>
    </row>
    <row r="367" spans="1:11" s="2" customFormat="1" ht="24.75" customHeight="1">
      <c r="A367" s="13" t="s">
        <v>29</v>
      </c>
      <c r="B367" s="26">
        <v>15</v>
      </c>
      <c r="C367" s="13" t="s">
        <v>605</v>
      </c>
      <c r="D367" s="13" t="s">
        <v>600</v>
      </c>
      <c r="E367" s="28">
        <v>65.9</v>
      </c>
      <c r="F367" s="28">
        <f t="shared" si="11"/>
        <v>4.3933</v>
      </c>
      <c r="G367" s="13" t="s">
        <v>5</v>
      </c>
      <c r="H367" s="13" t="s">
        <v>552</v>
      </c>
      <c r="I367" s="13" t="s">
        <v>70</v>
      </c>
      <c r="J367" s="13" t="s">
        <v>74</v>
      </c>
      <c r="K367" s="31"/>
    </row>
    <row r="368" spans="1:11" s="2" customFormat="1" ht="24.75" customHeight="1">
      <c r="A368" s="13" t="s">
        <v>29</v>
      </c>
      <c r="B368" s="26">
        <v>16</v>
      </c>
      <c r="C368" s="13" t="s">
        <v>606</v>
      </c>
      <c r="D368" s="13" t="s">
        <v>607</v>
      </c>
      <c r="E368" s="28">
        <v>161</v>
      </c>
      <c r="F368" s="28">
        <f t="shared" si="11"/>
        <v>10.7333</v>
      </c>
      <c r="G368" s="13" t="s">
        <v>6</v>
      </c>
      <c r="H368" s="13" t="s">
        <v>552</v>
      </c>
      <c r="I368" s="13" t="s">
        <v>70</v>
      </c>
      <c r="J368" s="13" t="s">
        <v>80</v>
      </c>
      <c r="K368" s="31"/>
    </row>
    <row r="369" spans="1:11" s="2" customFormat="1" ht="24.75" customHeight="1">
      <c r="A369" s="13" t="s">
        <v>29</v>
      </c>
      <c r="B369" s="26">
        <v>17</v>
      </c>
      <c r="C369" s="13" t="s">
        <v>608</v>
      </c>
      <c r="D369" s="13" t="s">
        <v>607</v>
      </c>
      <c r="E369" s="28">
        <v>123</v>
      </c>
      <c r="F369" s="28">
        <f t="shared" si="11"/>
        <v>8.2</v>
      </c>
      <c r="G369" s="13" t="s">
        <v>6</v>
      </c>
      <c r="H369" s="13" t="s">
        <v>552</v>
      </c>
      <c r="I369" s="13" t="s">
        <v>70</v>
      </c>
      <c r="J369" s="13" t="s">
        <v>80</v>
      </c>
      <c r="K369" s="31"/>
    </row>
    <row r="370" spans="1:11" s="2" customFormat="1" ht="24.75" customHeight="1">
      <c r="A370" s="13" t="s">
        <v>29</v>
      </c>
      <c r="B370" s="26">
        <v>18</v>
      </c>
      <c r="C370" s="13" t="s">
        <v>609</v>
      </c>
      <c r="D370" s="13" t="s">
        <v>607</v>
      </c>
      <c r="E370" s="28">
        <v>86</v>
      </c>
      <c r="F370" s="28">
        <f t="shared" si="11"/>
        <v>5.7333</v>
      </c>
      <c r="G370" s="13" t="s">
        <v>6</v>
      </c>
      <c r="H370" s="13" t="s">
        <v>552</v>
      </c>
      <c r="I370" s="13" t="s">
        <v>70</v>
      </c>
      <c r="J370" s="13" t="s">
        <v>80</v>
      </c>
      <c r="K370" s="31"/>
    </row>
    <row r="371" spans="1:11" s="2" customFormat="1" ht="24.75" customHeight="1">
      <c r="A371" s="13" t="s">
        <v>29</v>
      </c>
      <c r="B371" s="26">
        <v>19</v>
      </c>
      <c r="C371" s="13" t="s">
        <v>610</v>
      </c>
      <c r="D371" s="13" t="s">
        <v>607</v>
      </c>
      <c r="E371" s="28">
        <v>43</v>
      </c>
      <c r="F371" s="28">
        <f t="shared" si="11"/>
        <v>2.8667</v>
      </c>
      <c r="G371" s="13" t="s">
        <v>6</v>
      </c>
      <c r="H371" s="13" t="s">
        <v>552</v>
      </c>
      <c r="I371" s="13" t="s">
        <v>70</v>
      </c>
      <c r="J371" s="13" t="s">
        <v>80</v>
      </c>
      <c r="K371" s="31"/>
    </row>
    <row r="372" spans="1:11" s="2" customFormat="1" ht="24.75" customHeight="1">
      <c r="A372" s="13" t="s">
        <v>29</v>
      </c>
      <c r="B372" s="26">
        <v>20</v>
      </c>
      <c r="C372" s="13" t="s">
        <v>611</v>
      </c>
      <c r="D372" s="13" t="s">
        <v>607</v>
      </c>
      <c r="E372" s="28">
        <v>97</v>
      </c>
      <c r="F372" s="28">
        <f t="shared" si="11"/>
        <v>6.4667</v>
      </c>
      <c r="G372" s="13" t="s">
        <v>6</v>
      </c>
      <c r="H372" s="13" t="s">
        <v>552</v>
      </c>
      <c r="I372" s="13" t="s">
        <v>70</v>
      </c>
      <c r="J372" s="13" t="s">
        <v>80</v>
      </c>
      <c r="K372" s="31"/>
    </row>
    <row r="373" spans="1:11" s="2" customFormat="1" ht="24.75" customHeight="1">
      <c r="A373" s="13" t="s">
        <v>29</v>
      </c>
      <c r="B373" s="26">
        <v>21</v>
      </c>
      <c r="C373" s="13" t="s">
        <v>612</v>
      </c>
      <c r="D373" s="13" t="s">
        <v>607</v>
      </c>
      <c r="E373" s="28">
        <v>60</v>
      </c>
      <c r="F373" s="28">
        <f t="shared" si="11"/>
        <v>4</v>
      </c>
      <c r="G373" s="13" t="s">
        <v>6</v>
      </c>
      <c r="H373" s="13" t="s">
        <v>552</v>
      </c>
      <c r="I373" s="13" t="s">
        <v>70</v>
      </c>
      <c r="J373" s="13" t="s">
        <v>80</v>
      </c>
      <c r="K373" s="31"/>
    </row>
    <row r="374" spans="1:11" s="2" customFormat="1" ht="24.75" customHeight="1">
      <c r="A374" s="13" t="s">
        <v>29</v>
      </c>
      <c r="B374" s="26">
        <v>22</v>
      </c>
      <c r="C374" s="13" t="s">
        <v>613</v>
      </c>
      <c r="D374" s="13" t="s">
        <v>607</v>
      </c>
      <c r="E374" s="28">
        <v>33</v>
      </c>
      <c r="F374" s="28">
        <f t="shared" si="11"/>
        <v>2.2</v>
      </c>
      <c r="G374" s="13" t="s">
        <v>6</v>
      </c>
      <c r="H374" s="13" t="s">
        <v>552</v>
      </c>
      <c r="I374" s="13" t="s">
        <v>70</v>
      </c>
      <c r="J374" s="13" t="s">
        <v>80</v>
      </c>
      <c r="K374" s="31"/>
    </row>
    <row r="375" spans="1:11" s="2" customFormat="1" ht="24.75" customHeight="1">
      <c r="A375" s="13" t="s">
        <v>29</v>
      </c>
      <c r="B375" s="26">
        <v>23</v>
      </c>
      <c r="C375" s="13" t="s">
        <v>614</v>
      </c>
      <c r="D375" s="13" t="s">
        <v>615</v>
      </c>
      <c r="E375" s="28">
        <v>100</v>
      </c>
      <c r="F375" s="28">
        <f t="shared" si="11"/>
        <v>6.6667</v>
      </c>
      <c r="G375" s="13" t="s">
        <v>7</v>
      </c>
      <c r="H375" s="13" t="s">
        <v>69</v>
      </c>
      <c r="I375" s="13" t="s">
        <v>77</v>
      </c>
      <c r="J375" s="13" t="s">
        <v>80</v>
      </c>
      <c r="K375" s="12" t="s">
        <v>16</v>
      </c>
    </row>
    <row r="376" spans="1:11" s="2" customFormat="1" ht="24.75" customHeight="1">
      <c r="A376" s="52" t="s">
        <v>29</v>
      </c>
      <c r="B376" s="38" t="s">
        <v>206</v>
      </c>
      <c r="C376" s="68"/>
      <c r="D376" s="68"/>
      <c r="E376" s="39">
        <f>SUBTOTAL(9,E353:E375)</f>
        <v>3980.7478</v>
      </c>
      <c r="F376" s="39">
        <f>SUBTOTAL(9,F353:F375)</f>
        <v>265.3831</v>
      </c>
      <c r="G376" s="68"/>
      <c r="H376" s="68"/>
      <c r="I376" s="68"/>
      <c r="J376" s="68"/>
      <c r="K376" s="68"/>
    </row>
    <row r="377" spans="1:11" s="2" customFormat="1" ht="24.75" customHeight="1">
      <c r="A377" s="38" t="s">
        <v>616</v>
      </c>
      <c r="B377" s="38" t="s">
        <v>4</v>
      </c>
      <c r="C377" s="38"/>
      <c r="D377" s="38"/>
      <c r="E377" s="60">
        <f>E123+E182+E295+E306+E314+E352+E376</f>
        <v>15978.1968</v>
      </c>
      <c r="F377" s="60">
        <f>F123+F182+F295+F306+F314+F352+F376</f>
        <v>1086.3076</v>
      </c>
      <c r="G377" s="38"/>
      <c r="H377" s="38"/>
      <c r="I377" s="38"/>
      <c r="J377" s="38"/>
      <c r="K377" s="38"/>
    </row>
  </sheetData>
  <sheetProtection/>
  <mergeCells count="12">
    <mergeCell ref="A2:K2"/>
    <mergeCell ref="A3:A4"/>
    <mergeCell ref="B3:B4"/>
    <mergeCell ref="C3:C4"/>
    <mergeCell ref="D3:D4"/>
    <mergeCell ref="E3:E4"/>
    <mergeCell ref="F3:F4"/>
    <mergeCell ref="G3:G4"/>
    <mergeCell ref="H3:H4"/>
    <mergeCell ref="I3:I4"/>
    <mergeCell ref="J3:J4"/>
    <mergeCell ref="K3:K4"/>
  </mergeCells>
  <printOptions horizontalCentered="1"/>
  <pageMargins left="0.7480314960629921" right="0.7480314960629921" top="0.9842519685039371" bottom="0.9842519685039371" header="0.5118110236220472" footer="0.5118110236220472"/>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srz</dc:creator>
  <cp:keywords/>
  <dc:description/>
  <cp:lastModifiedBy>明天</cp:lastModifiedBy>
  <cp:lastPrinted>2021-03-24T05:47:17Z</cp:lastPrinted>
  <dcterms:created xsi:type="dcterms:W3CDTF">2021-02-24T05:45:00Z</dcterms:created>
  <dcterms:modified xsi:type="dcterms:W3CDTF">2021-04-20T09:16:30Z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64193DFA0E3F4184955EA57A09C26638</vt:lpwstr>
  </property>
  <property fmtid="{D5CDD505-2E9C-101B-9397-08002B2CF9AE}" pid="4" name="KSOProductBuildV">
    <vt:lpwstr>2052-11.1.0.10228</vt:lpwstr>
  </property>
</Properties>
</file>